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gister" sheetId="1" r:id="rId4"/>
    <sheet state="visible" name="How to use" sheetId="2" r:id="rId5"/>
    <sheet state="hidden" name="lists" sheetId="3" r:id="rId6"/>
  </sheets>
  <definedNames>
    <definedName hidden="1" localSheetId="0" name="_xlnm._FilterDatabase">Register!$A$4:$BD$64</definedName>
  </definedNames>
  <calcPr/>
  <extLst>
    <ext uri="GoogleSheetsCustomDataVersion2">
      <go:sheetsCustomData xmlns:go="http://customooxmlschemas.google.com/" r:id="rId7" roundtripDataChecksum="tjB49B1I/AculUcLJD0e+4iKZeGKRnlqfqdOPbnJx2k="/>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4">
      <text>
        <t xml:space="preserve">======
ID#AAAB9hE4FVM
Template note    (2026-06-12 12:44:55)
OVERDUE = a next-due date has passed. DUE SOON = due within 30 days. DO NOT USE = quarantined or a dangerous defect is recorded.</t>
      </text>
    </comment>
    <comment authorId="0" ref="AP4">
      <text>
        <t xml:space="preserve">======
ID#AAAB9hE4FUg
Template note    (2026-06-12 12:44:55)
Only UKAS-accredited certificates carry the UKAS mark. Traceable non-UKAS certificates are lawful but harder to defend in QMS / client audits.</t>
      </text>
    </comment>
    <comment authorId="0" ref="AS4">
      <text>
        <t xml:space="preserve">======
ID#AAAB9hE4FVE
Template note    (2026-06-12 12:44:55)
PSSR 2000: a written scheme of examination drawn up by a competent person (an organisation, not an individual) must exist before the system operates.</t>
      </text>
    </comment>
    <comment authorId="0" ref="N4">
      <text>
        <t xml:space="preserve">======
ID#AAAB9hE4FUQ
Template note    (2026-06-12 12:44:55)
Hired-in lifting equipment: obtain evidence of the current thorough examination before first use (LOLER Reg 9(4)). PAT: HSE recommends test before each hire.</t>
      </text>
    </comment>
    <comment authorId="0" ref="AW4">
      <text>
        <t xml:space="preserve">======
ID#AAAB9hE4FU8
Template note    (2026-06-12 12:44:55)
Manufacturer-declared vibration emission, or the HSE real-world value (L140 Table 6). For multi-mode tools record the worst-case mode you actually use.</t>
      </text>
    </comment>
    <comment authorId="0" ref="AX4">
      <text>
        <t xml:space="preserve">======
ID#AAAB9hE4FU4
Template note    (2026-06-12 12:44:55)
Manufacturer uncertainty value K. HSE L140: estimate exposure using a + K, not a alone.</t>
      </text>
    </comment>
    <comment authorId="0" ref="AY4">
      <text>
        <t xml:space="preserve">======
ID#AAAB9hE4FVU
Template note    (2026-06-12 12:44:55)
HSE exposure points: 100 points/day = exposure action value (2.5 m/s2 A(8)); 400 points/day = exposure limit value (5 m/s2). Calculated as 2 x (a+K)squared per hour of trigger time.</t>
      </text>
    </comment>
    <comment authorId="0" ref="S4">
      <text>
        <t xml:space="preserve">======
ID#AAAB9hE4FUc
Template note    (2026-06-12 12:44:55)
LOLER Reg 9 intervals: 6 months for equipment lifting persons and for all lifting accessories; 12 months for other lifting equipment - unless the competent person's written examination scheme sets different intervals (then overtype the interval).</t>
      </text>
    </comment>
    <comment authorId="0" ref="T4">
      <text>
        <t xml:space="preserve">======
ID#AAAB9hE4FUw
Template note    (2026-06-12 12:44:55)
LOLER Reg 7: the SWL must be clearly marked on the equipment, and the thorough-examination report must state it (Schedule 1).</t>
      </text>
    </comment>
    <comment authorId="0" ref="BB4">
      <text>
        <t xml:space="preserve">======
ID#AAAB9hE4FVA
Template note    (2026-06-12 12:44:55)
Sound pressure at the operator's ear. Noise Regs 2005 action values: 80 dB(A) (protection on request) and 85 dB(A) (protection mandatory); limit value 87 dB(A).</t>
      </text>
    </comment>
    <comment authorId="0" ref="V4">
      <text>
        <t xml:space="preserve">======
ID#AAAB9hE4FUk
Template note    (2026-06-12 12:44:55)
LOLER Schedule 1: the report must state the date of the last thorough examination and the latest date by which the next must be carried out.</t>
      </text>
    </comment>
    <comment authorId="0" ref="X4">
      <text>
        <t xml:space="preserve">======
ID#AAAB9hE4FU0
Template note    (2026-06-12 12:44:55)
LOLER Reg 11: keep reports for lifting equipment until you stop using it; lifting accessory reports for 2 years. Records must be protected from alteration.</t>
      </text>
    </comment>
    <comment authorId="0" ref="Y4">
      <text>
        <t xml:space="preserve">======
ID#AAAB9hE4FVI
Template note    (2026-06-12 12:44:55)
LOLER Schedule 1: the report must give the name, address and qualifications of the competent person, who must be sufficiently independent of routine maintenance.</t>
      </text>
    </comment>
    <comment authorId="0" ref="Z4">
      <text>
        <t xml:space="preserve">======
ID#AAAB9hE4FVc
Template note    (2026-06-12 12:44:55)
LOLER Reg 10: a defect that is a danger to persons means the equipment must not be used, and the competent person sends a copy of the report to HSE / the local authority.</t>
      </text>
    </comment>
    <comment authorId="0" ref="AA4">
      <text>
        <t xml:space="preserve">======
ID#AAAB9hE4FUo
Template note    (2026-06-12 12:44:55)
LOLER Schedule 1: defects that could become a danger must carry the date by which they must be remedied.</t>
      </text>
    </comment>
    <comment authorId="0" ref="AB4">
      <text>
        <t xml:space="preserve">======
ID#AAAB9hE4FVY
Template note    (2026-06-12 12:44:55)
PUWER Reg 6: inspect where safety depends on installation conditions or where deterioration could create danger. Lifting equipment is exempt where LOLER thorough examination covers the same risk (Reg 6(5)).</t>
      </text>
    </comment>
    <comment authorId="0" ref="AC4">
      <text>
        <t xml:space="preserve">======
ID#AAAB9hE4FVQ
Template note    (2026-06-12 12:44:55)
PUWER sets no fixed interval - frequency comes from your risk assessment (HSE L22). Keep each record at least until the next inspection.</t>
      </text>
    </comment>
    <comment authorId="0" ref="AF4">
      <text>
        <t xml:space="preserve">======
ID#AAAB9hE4FUU
Template note    (2026-06-12 12:44:55)
L22 para 103: the record must include the name and position of the person making the report. Note: a maintenance log is not an inspection record - keep both.</t>
      </text>
    </comment>
    <comment authorId="0" ref="AH4">
      <text>
        <t xml:space="preserve">======
ID#AAAB9hE4FUY
Template note    (2026-06-12 12:44:55)
Class I = earthed (earth-continuity test applies). Class II = double-insulated (square-in-square symbol). The class drives the PAT test routine (IET Code of Practice).</t>
      </text>
    </comment>
    <comment authorId="0" ref="AI4">
      <text>
        <t xml:space="preserve">======
ID#AAAB9hE4FUs
Template note    (2026-06-12 12:44:55)
'Annual PAT' is a myth - HSE says so explicitly. Set intervals by risk: IET CoP starting points range from 3-monthly (110 V construction tools) to 48 months (office IT).</t>
      </text>
    </comment>
  </commentList>
  <extLst>
    <ext uri="GoogleSheetsCustomDataVersion2">
      <go:sheetsCustomData xmlns:go="http://customooxmlschemas.google.com/" r:id="rId1" roundtripDataSignature="AMtx7miH2u5FRM21FaIfseEABYpGVxXDVA=="/>
    </ext>
  </extLst>
</comments>
</file>

<file path=xl/sharedStrings.xml><?xml version="1.0" encoding="utf-8"?>
<sst xmlns="http://schemas.openxmlformats.org/spreadsheetml/2006/main" count="361" uniqueCount="278">
  <si>
    <t>Plant &amp; equipment compliance register</t>
  </si>
  <si>
    <t>Free template from EquipReg  ·  equipreg.ai</t>
  </si>
  <si>
    <t>Company / duty holder:</t>
  </si>
  <si>
    <t>Asset</t>
  </si>
  <si>
    <t>Compliance status</t>
  </si>
  <si>
    <t>Asset details</t>
  </si>
  <si>
    <t>LOLER — thorough examination</t>
  </si>
  <si>
    <t>PUWER — inspection</t>
  </si>
  <si>
    <t>PAT — electrical</t>
  </si>
  <si>
    <t>Calibration</t>
  </si>
  <si>
    <t>PSSR — pressure systems</t>
  </si>
  <si>
    <t>HAVS &amp; noise data</t>
  </si>
  <si>
    <t>Notes</t>
  </si>
  <si>
    <t>Asset ID</t>
  </si>
  <si>
    <t>Description</t>
  </si>
  <si>
    <t>Category</t>
  </si>
  <si>
    <t>Status</t>
  </si>
  <si>
    <t>Next action due</t>
  </si>
  <si>
    <t>Days left</t>
  </si>
  <si>
    <t>Make</t>
  </si>
  <si>
    <t>Model</t>
  </si>
  <si>
    <t>Serial no.</t>
  </si>
  <si>
    <t>Year</t>
  </si>
  <si>
    <t>Location / site</t>
  </si>
  <si>
    <t>Assigned to (custodian)</t>
  </si>
  <si>
    <t>Ownership</t>
  </si>
  <si>
    <t>On-hire date</t>
  </si>
  <si>
    <t>Off-hire date</t>
  </si>
  <si>
    <t>Operational status</t>
  </si>
  <si>
    <t>Date into service</t>
  </si>
  <si>
    <t>LOLER applies?</t>
  </si>
  <si>
    <t>LOLER equipment type</t>
  </si>
  <si>
    <t>SWL / WLL</t>
  </si>
  <si>
    <t>TE interval (months)</t>
  </si>
  <si>
    <t>Last thorough examination</t>
  </si>
  <si>
    <t>Next TE due</t>
  </si>
  <si>
    <t>TE report ref</t>
  </si>
  <si>
    <t>Competent person (examiner)</t>
  </si>
  <si>
    <t>Defect status</t>
  </si>
  <si>
    <t>Defect remedy by</t>
  </si>
  <si>
    <t>PUWER inspection?</t>
  </si>
  <si>
    <t>Interval (months)</t>
  </si>
  <si>
    <t>Last inspection</t>
  </si>
  <si>
    <t>Next inspection due</t>
  </si>
  <si>
    <t>Inspected by</t>
  </si>
  <si>
    <t>PAT applicable?</t>
  </si>
  <si>
    <t>Electrical class</t>
  </si>
  <si>
    <t>Test interval (months)</t>
  </si>
  <si>
    <t>Last test</t>
  </si>
  <si>
    <t>Next test due</t>
  </si>
  <si>
    <t>Calibration required?</t>
  </si>
  <si>
    <t>Last calibration</t>
  </si>
  <si>
    <t>Next calibration due</t>
  </si>
  <si>
    <t>Certificate type</t>
  </si>
  <si>
    <t>Certificate ref</t>
  </si>
  <si>
    <t>PSSR applies?</t>
  </si>
  <si>
    <t>Written scheme in place?</t>
  </si>
  <si>
    <t>Exam interval (months)</t>
  </si>
  <si>
    <t>Last examination</t>
  </si>
  <si>
    <t>Next examination due</t>
  </si>
  <si>
    <t>Vibration a (m/s²)</t>
  </si>
  <si>
    <t>Uncertainty K (m/s²)</t>
  </si>
  <si>
    <t>HSE points / hour</t>
  </si>
  <si>
    <t>Hours to EAV (100 pts)</t>
  </si>
  <si>
    <t>Hours to ELV (400 pts)</t>
  </si>
  <si>
    <t>Noise pressure dB(A)</t>
  </si>
  <si>
    <t>Noise action level</t>
  </si>
  <si>
    <t>Notes / next actions</t>
  </si>
  <si>
    <t>PE-001</t>
  </si>
  <si>
    <t>Genie GS-1932 scissor lift</t>
  </si>
  <si>
    <t>MEWP / access platform</t>
  </si>
  <si>
    <t>Genie</t>
  </si>
  <si>
    <t>GS-1932</t>
  </si>
  <si>
    <t>GS3216F-98765</t>
  </si>
  <si>
    <t>Main yard - Bristol</t>
  </si>
  <si>
    <t>Site team A</t>
  </si>
  <si>
    <t>Owned</t>
  </si>
  <si>
    <t>In service</t>
  </si>
  <si>
    <t>10/05/2021</t>
  </si>
  <si>
    <t>Yes</t>
  </si>
  <si>
    <t>Lifts persons (6 mo)</t>
  </si>
  <si>
    <t>227 kg / 2 persons</t>
  </si>
  <si>
    <t>TE-2026-0412</t>
  </si>
  <si>
    <t>A. Patel CEng - LiftSure Ltd</t>
  </si>
  <si>
    <t>None</t>
  </si>
  <si>
    <t>No</t>
  </si>
  <si>
    <t>Examined under LOLER, so exempt from PUWER Reg 6 inspection (Reg 6(5)). Daily pre-use checks - no record required.</t>
  </si>
  <si>
    <t>PE-002</t>
  </si>
  <si>
    <t>2-leg chain sling 8 mm</t>
  </si>
  <si>
    <t>Lifting accessory</t>
  </si>
  <si>
    <t>William Hackett</t>
  </si>
  <si>
    <t>GR8 2-leg</t>
  </si>
  <si>
    <t>CS-4471</t>
  </si>
  <si>
    <t>Stores - rack 3</t>
  </si>
  <si>
    <t>Rigging team</t>
  </si>
  <si>
    <t>Quarantined - do not use</t>
  </si>
  <si>
    <t>Lifting accessory (6 mo)</t>
  </si>
  <si>
    <t>2.0 t @ 0-45 deg</t>
  </si>
  <si>
    <t>TE-2025-0991</t>
  </si>
  <si>
    <t>DANGER - do not use</t>
  </si>
  <si>
    <t>Cracked master link found at TE. Competent person sent report copy to HSE (LOLER Reg 10). Awaiting replacement.</t>
  </si>
  <si>
    <t>PE-003</t>
  </si>
  <si>
    <t>JCB 535-95 telehandler</t>
  </si>
  <si>
    <t>Mobile plant</t>
  </si>
  <si>
    <t>JCB</t>
  </si>
  <si>
    <t>535-95</t>
  </si>
  <si>
    <t>JCB53595-22014</t>
  </si>
  <si>
    <t>Site A - Avonmouth</t>
  </si>
  <si>
    <t>D. Kowalski</t>
  </si>
  <si>
    <t>02/03/2020</t>
  </si>
  <si>
    <t>Other lifting equipment (12 mo)</t>
  </si>
  <si>
    <t>3.5 t</t>
  </si>
  <si>
    <t>TE-2026-0218</t>
  </si>
  <si>
    <t>LiftSure Ltd</t>
  </si>
  <si>
    <t>Monitor - remedy by date</t>
  </si>
  <si>
    <t>Plant manager</t>
  </si>
  <si>
    <t>Chipped fork heel - competent person allowed 3 weeks to remedy. Weekly checks of brakes, tyres, mirrors (no record needed - HSE example frequency).</t>
  </si>
  <si>
    <t>PE-004</t>
  </si>
  <si>
    <t>Toyota 8FBE16 electric forklift</t>
  </si>
  <si>
    <t>Toyota</t>
  </si>
  <si>
    <t>8FBE16</t>
  </si>
  <si>
    <t>8FBE16-30553</t>
  </si>
  <si>
    <t>Warehouse - Bristol</t>
  </si>
  <si>
    <t>Warehouse shift lead</t>
  </si>
  <si>
    <t>Hired</t>
  </si>
  <si>
    <t>1.6 t @ 500 mm</t>
  </si>
  <si>
    <t>Hire co. ref H-8841</t>
  </si>
  <si>
    <t>Hire co. competent person</t>
  </si>
  <si>
    <t>Hired-in: copy of current TE report obtained before first use (LOLER Reg 9(4)).</t>
  </si>
  <si>
    <t>PE-005</t>
  </si>
  <si>
    <t>Makita GA9020 angle grinder 230 mm</t>
  </si>
  <si>
    <t>Power tool</t>
  </si>
  <si>
    <t>Makita</t>
  </si>
  <si>
    <t>GA9020</t>
  </si>
  <si>
    <t>GA9020-771203</t>
  </si>
  <si>
    <t>Site B - Cardiff</t>
  </si>
  <si>
    <t>T. Evans</t>
  </si>
  <si>
    <t>Site supervisor</t>
  </si>
  <si>
    <t>Class II</t>
  </si>
  <si>
    <t>110 V site tool. HSE initial value for 220-300 mm grinders is 9 m/s2.</t>
  </si>
  <si>
    <t>PE-006</t>
  </si>
  <si>
    <t>Hilti TE 3000-AVR breaker</t>
  </si>
  <si>
    <t>Hilti</t>
  </si>
  <si>
    <t>TE 3000-AVR</t>
  </si>
  <si>
    <t>TE3000-55190</t>
  </si>
  <si>
    <t>Groundworks gang</t>
  </si>
  <si>
    <t>Class I</t>
  </si>
  <si>
    <t>EAV reached in ~11 min of trigger time - rotate operators and log exposure.</t>
  </si>
  <si>
    <t>PE-007</t>
  </si>
  <si>
    <t>110 V transformer 3.3 kVA + 14 m lead</t>
  </si>
  <si>
    <t>Electrical appliance</t>
  </si>
  <si>
    <t>Carroll &amp; Meynell</t>
  </si>
  <si>
    <t>CM3300</t>
  </si>
  <si>
    <t>CM3300-0921</t>
  </si>
  <si>
    <t>Construction-site interval (IET CoP): formal visual monthly, combined test 3-monthly.</t>
  </si>
  <si>
    <t>PE-008</t>
  </si>
  <si>
    <t>Atlas Copco GA11 compressor + air receiver</t>
  </si>
  <si>
    <t>Pressure system</t>
  </si>
  <si>
    <t>Atlas Copco</t>
  </si>
  <si>
    <t>GA11</t>
  </si>
  <si>
    <t>GA11-API556677</t>
  </si>
  <si>
    <t>Workshop - Bristol</t>
  </si>
  <si>
    <t>Maintenance team</t>
  </si>
  <si>
    <t>15/08/2019</t>
  </si>
  <si>
    <t>Maintenance lead</t>
  </si>
  <si>
    <t>Written scheme of examination held by competent person (SAFed member organisation).</t>
  </si>
  <si>
    <t>PE-009</t>
  </si>
  <si>
    <t>Norbar 3/4" torque wrench 300-1000 Nm</t>
  </si>
  <si>
    <t>Measuring instrument</t>
  </si>
  <si>
    <t>Norbar</t>
  </si>
  <si>
    <t>5R-N</t>
  </si>
  <si>
    <t>NB5R-118855</t>
  </si>
  <si>
    <t>Fitting team van 2</t>
  </si>
  <si>
    <t>UKAS-accredited</t>
  </si>
  <si>
    <t>UKAS-2025-1182</t>
  </si>
  <si>
    <t>Safety-critical bolting - request as-found AND as-left readings on the certificate.</t>
  </si>
  <si>
    <t>PE-010</t>
  </si>
  <si>
    <t>Crowcon Gas-Pro 4-gas detector</t>
  </si>
  <si>
    <t>Crowcon</t>
  </si>
  <si>
    <t>Gas-Pro</t>
  </si>
  <si>
    <t>GP-440091</t>
  </si>
  <si>
    <t>Confined-space kit bag</t>
  </si>
  <si>
    <t>M. Hussain</t>
  </si>
  <si>
    <t>Traceable (non-UKAS)</t>
  </si>
  <si>
    <t>CAL-26-0440</t>
  </si>
  <si>
    <t>Bump test before each use (a check, not a calibration).</t>
  </si>
  <si>
    <t>PE-011</t>
  </si>
  <si>
    <t>Seaward Apollo 600+ PAT tester</t>
  </si>
  <si>
    <t>Seaward</t>
  </si>
  <si>
    <t>Apollo 600+</t>
  </si>
  <si>
    <t>AP600-29917</t>
  </si>
  <si>
    <t>UKAS-2026-0310</t>
  </si>
  <si>
    <t>The instrument behind every PAT result in this register - keep its calibration current.</t>
  </si>
  <si>
    <t>PE-012</t>
  </si>
  <si>
    <t>Husqvarna K770 cut-off saw</t>
  </si>
  <si>
    <t>Husqvarna</t>
  </si>
  <si>
    <t>K770</t>
  </si>
  <si>
    <t>K770-660104</t>
  </si>
  <si>
    <t>Front/rear handle values differ - worst-case (rear handle) recorded. Petrol - no PAT.</t>
  </si>
  <si>
    <t>Template v1.0 — get the latest version free at equipreg.ai</t>
  </si>
  <si>
    <t>How to use this register</t>
  </si>
  <si>
    <t>What this is</t>
  </si>
  <si>
    <t>A single register for every statutory and good-practice inspection regime that applies to plant, equipment and tools in a UK workplace: LOLER thorough examinations, PUWER inspections, PAT, calibration, pressure systems (PSSR), plus hand-arm vibration and noise data for risk assessments. Enter each asset once, record the last inspection date for each regime that applies, and the sheet calculates the next due date and colour-codes everything that needs attention.</t>
  </si>
  <si>
    <t>Hover over any column header with a small note marker to see exactly which regulation the column satisfies (LOLER Schedule 1, PUWER L22 para 103, IET Code of Practice and so on).</t>
  </si>
  <si>
    <t>Quick start</t>
  </si>
  <si>
    <t>1.  Replace the 12 example assets (rows 5-16) with your own equipment. The examples use live formulas for their dates so the colour coding always shows - just type over them.</t>
  </si>
  <si>
    <t>2.  For each asset, set the drop-downs in each regime block to 'Yes' where that regime applies, and enter the inspection interval and the date of the last inspection / examination / test.</t>
  </si>
  <si>
    <t>3.  The 'Next due' columns, the overall status and the counters at the top of the sheet update automatically. Sort or filter by the Status column for your action list.</t>
  </si>
  <si>
    <t>4.  The LOLER interval fills itself from the equipment type (6 months for anything lifting people and for all accessories, 12 months otherwise). If your competent person's written examination scheme sets different intervals, simply type over it.</t>
  </si>
  <si>
    <t>5.  Add rows by inserting them above row 64, then copy a blank row's formulas and drop-downs into the new row (copy row 60, say, and 'Insert copied cells').</t>
  </si>
  <si>
    <t>Colour key</t>
  </si>
  <si>
    <t>OVERDUE</t>
  </si>
  <si>
    <t>Next action date has passed - inspect before further use.</t>
  </si>
  <si>
    <t>DUE SOON</t>
  </si>
  <si>
    <t>Due within the next 30 days - book it now.</t>
  </si>
  <si>
    <t>OK</t>
  </si>
  <si>
    <t>All applicable regimes are in date.</t>
  </si>
  <si>
    <t>DO NOT USE</t>
  </si>
  <si>
    <t>Quarantined, or a dangerous defect is recorded - the law prohibits use until remedied.</t>
  </si>
  <si>
    <t>The regimes at a glance</t>
  </si>
  <si>
    <t>Regime</t>
  </si>
  <si>
    <t>Applies to</t>
  </si>
  <si>
    <t>Interval</t>
  </si>
  <si>
    <t>What the law requires of your records</t>
  </si>
  <si>
    <t>LOLER 1998 - thorough examination</t>
  </si>
  <si>
    <t>All lifting equipment and accessories (cranes, forklifts, MEWPs, hoists, slings, shackles...)</t>
  </si>
  <si>
    <t>6 months: lifts persons, and all accessories. 12 months: all other lifting equipment. Or per written scheme.</t>
  </si>
  <si>
    <t>A written report with the 11 items in LOLER Schedule 1, kept until disposal (accessories: 2 years). Dangerous defects must be reported to HSE/LA by the competent person.</t>
  </si>
  <si>
    <t>PUWER 1998 - inspection (Reg 6)</t>
  </si>
  <si>
    <t>Any work equipment whose safety depends on installation conditions or that deteriorates in use</t>
  </si>
  <si>
    <t>No fixed interval - set by risk assessment. HSE examples: daily pre-use checks (unrecorded), weekly checks, periodic formal inspections.</t>
  </si>
  <si>
    <t>A record with the 9 items in L22 para 103, kept at least until the next inspection. Equipment leaving your business needs evidence of its last inspection.</t>
  </si>
  <si>
    <t>PAT - Electricity at Work Regs 1989</t>
  </si>
  <si>
    <t>Portable and transportable electrical equipment (tools, leads, transformers, appliances)</t>
  </si>
  <si>
    <t>No statutory interval - risk-based (IET Code of Practice). Construction 110 V: visual monthly, combined test 3-monthly. Offices: 1-4 years.</t>
  </si>
  <si>
    <t>Records are not legally required but are the accepted way to prove the EAWR maintenance duty, and insurers / clients ask for them. Record the equipment class (I / II / III).</t>
  </si>
  <si>
    <t>Instruments relied on for safety or quality: torque wrenches, gas detectors, PAT testers, pressure gauges</t>
  </si>
  <si>
    <t>Set by the user from manufacturer guidance and drift history - commonly 6, 12 or 24 months.</t>
  </si>
  <si>
    <t>A certificate per calibration. For QMS / client audits keep the certificate ref and whether it is UKAS-accredited or traceable. Ask for as-found and as-left readings.</t>
  </si>
  <si>
    <t>PSSR 2000 - pressure systems</t>
  </si>
  <si>
    <t>Systems with a relevant fluid (compressed air receivers, steam boilers...)</t>
  </si>
  <si>
    <t>As set by the written scheme of examination drawn up by a competent person.</t>
  </si>
  <si>
    <t>A written scheme must exist before the system runs, plus the last examination report. Competent person must be an organisation (SAFed / UKAS benchmark).</t>
  </si>
  <si>
    <t>HAVS &amp; noise - Vibration and Noise at Work Regs 2005</t>
  </si>
  <si>
    <t>Hand-held and hand-guided power tools, small plant</t>
  </si>
  <si>
    <t>Not an inspection regime - exposure values: HAV action value 2.5 m/s2 A(8) (100 points), limit 5 m/s2 (400 points). Noise action values 80 / 85 dB(A), limit 87.</t>
  </si>
  <si>
    <t>Record manufacturer-declared vibration (a + K) and noise per tool as risk-assessment inputs. The sheet converts vibration to HSE exposure points per hour and the trigger time to reach the action and limit values.</t>
  </si>
  <si>
    <t>Things people get wrong (the examples show these)</t>
  </si>
  <si>
    <t>•  Lifting equipment is examined under LOLER, not PUWER - PUWER Reg 6(5) exempts it to the extent LOLER covers the same risk (see PE-001). A PUWER line is still sensible for non-lifting aspects like brakes and tyres on a telehandler (PE-003).</t>
  </si>
  <si>
    <t>•  Hired-in lifting equipment still needs evidence: get a copy of the current thorough-examination report before first use - LOLER Reg 9(4) (see PE-004).</t>
  </si>
  <si>
    <t>•  New lifting equipment with a Declaration of Conformity under 12 months old doesn't need a TE before first use (unless assembled on site) - keep the DoC with the asset.</t>
  </si>
  <si>
    <t>•  A dangerous defect means the equipment must not be used until fixed, and the competent person sends a copy of the report to the enforcing authority (see PE-002).</t>
  </si>
  <si>
    <t>•  'Annual PAT' is a myth - HSE says so explicitly. Set intervals by risk: a 110 V site grinder needs testing far more often than an office monitor lead.</t>
  </si>
  <si>
    <t>•  Multi-mode tools (SDS drills, breakers) can vary 10x in vibration between modes - record the worst-case figure for the work you actually do (see PE-012).</t>
  </si>
  <si>
    <t>•  A maintenance log is not an inspection record - PUWER Reg 5 (maintenance) and Reg 6 (inspection) are separate duties and HSE expects separate evidence for each.</t>
  </si>
  <si>
    <t>•  Records may be electronic, but they must be available to an HSE inspector on request and protected from alteration - export or print this register for audits.</t>
  </si>
  <si>
    <t>Disclaimer</t>
  </si>
  <si>
    <t>This template is a free general-purpose record-keeping aid, not legal advice. Statutory duties under PUWER, LOLER, PSSR, EAWR and the Vibration / Noise Regulations rest with the duty holder, and intervals shown are defaults - your risk assessment or written scheme may require different ones. Always follow the advice of your competent person.</t>
  </si>
  <si>
    <t>Free to use and share.</t>
  </si>
  <si>
    <t>Maintained by EquipReg — get the latest version (v1.0) free at equipreg.ai</t>
  </si>
  <si>
    <t>YesNo</t>
  </si>
  <si>
    <t>LolerType</t>
  </si>
  <si>
    <t>ElecClass</t>
  </si>
  <si>
    <t>OpStatus</t>
  </si>
  <si>
    <t>Defect</t>
  </si>
  <si>
    <t>CertType</t>
  </si>
  <si>
    <t>Lifting equipment</t>
  </si>
  <si>
    <t>Class III</t>
  </si>
  <si>
    <t>Leased</t>
  </si>
  <si>
    <t>Under repair</t>
  </si>
  <si>
    <t>In-house</t>
  </si>
  <si>
    <t>On loan</t>
  </si>
  <si>
    <t>Awaiting first-use check</t>
  </si>
  <si>
    <t>Vehicle</t>
  </si>
  <si>
    <t>Off-hired / returned</t>
  </si>
  <si>
    <t>Disposed</t>
  </si>
  <si>
    <t>Workshop machinery</t>
  </si>
  <si>
    <t>Other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</si>
</sst>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m-yy"/>
    <numFmt numFmtId="165" formatCode="0.0"/>
  </numFmts>
  <fonts count="20">
    <font>
      <sz val="11.0"/>
      <color theme="1"/>
      <name val="Calibri"/>
      <scheme val="minor"/>
    </font>
    <font>
      <b/>
      <sz val="15.0"/>
      <color rgb="FFFFFFFF"/>
      <name val="Calibri"/>
      <scheme val="minor"/>
    </font>
    <font/>
    <font>
      <u/>
      <sz val="10.0"/>
      <color rgb="FFFFFFFF"/>
    </font>
    <font>
      <sz val="11.0"/>
      <color theme="1"/>
      <name val="Calibri"/>
    </font>
    <font>
      <b/>
      <sz val="10.0"/>
      <color rgb="FF334155"/>
      <name val="Calibri"/>
      <scheme val="minor"/>
    </font>
    <font>
      <b/>
      <sz val="10.0"/>
      <color rgb="FF9C0006"/>
      <name val="Calibri"/>
      <scheme val="minor"/>
    </font>
    <font>
      <b/>
      <sz val="10.0"/>
      <color rgb="FF9C6500"/>
      <name val="Calibri"/>
      <scheme val="minor"/>
    </font>
    <font>
      <b/>
      <sz val="10.0"/>
      <color rgb="FF006100"/>
      <name val="Calibri"/>
      <scheme val="minor"/>
    </font>
    <font>
      <b/>
      <sz val="10.0"/>
      <color rgb="FFFFFFFF"/>
      <name val="Calibri"/>
      <scheme val="minor"/>
    </font>
    <font>
      <b/>
      <sz val="9.0"/>
      <color rgb="FF0F172A"/>
      <name val="Calibri"/>
      <scheme val="minor"/>
    </font>
    <font>
      <sz val="10.0"/>
      <color theme="1"/>
      <name val="Calibri"/>
      <scheme val="minor"/>
    </font>
    <font>
      <b/>
      <sz val="10.0"/>
      <color theme="1"/>
      <name val="Calibri"/>
      <scheme val="minor"/>
    </font>
    <font>
      <i/>
      <u/>
      <sz val="9.0"/>
      <color rgb="FF64748B"/>
    </font>
    <font>
      <b/>
      <sz val="16.0"/>
      <color rgb="FFFFFFFF"/>
      <name val="Calibri"/>
      <scheme val="minor"/>
    </font>
    <font>
      <b/>
      <sz val="12.0"/>
      <color rgb="FFFFFFFF"/>
      <name val="Calibri"/>
      <scheme val="minor"/>
    </font>
    <font>
      <sz val="10.0"/>
      <color rgb="FF0F172A"/>
      <name val="Calibri"/>
      <scheme val="minor"/>
    </font>
    <font>
      <sz val="9.0"/>
      <color rgb="FF0F172A"/>
      <name val="Calibri"/>
      <scheme val="minor"/>
    </font>
    <font>
      <u/>
      <sz val="10.0"/>
      <color rgb="FF234E70"/>
    </font>
    <font>
      <color theme="1"/>
      <name val="Calibri"/>
      <scheme val="minor"/>
    </font>
  </fonts>
  <fills count="26">
    <fill>
      <patternFill patternType="none"/>
    </fill>
    <fill>
      <patternFill patternType="lightGray"/>
    </fill>
    <fill>
      <patternFill patternType="solid">
        <fgColor rgb="FF0F172A"/>
        <bgColor rgb="FF0F172A"/>
      </patternFill>
    </fill>
    <fill>
      <patternFill patternType="solid">
        <fgColor rgb="FFFFC7CE"/>
        <bgColor rgb="FFFFC7CE"/>
      </patternFill>
    </fill>
    <fill>
      <patternFill patternType="solid">
        <fgColor rgb="FFFFEB9C"/>
        <bgColor rgb="FFFFEB9C"/>
      </patternFill>
    </fill>
    <fill>
      <patternFill patternType="solid">
        <fgColor rgb="FFC6EFCE"/>
        <bgColor rgb="FFC6EFCE"/>
      </patternFill>
    </fill>
    <fill>
      <patternFill patternType="solid">
        <fgColor rgb="FF7F1D1D"/>
        <bgColor rgb="FF7F1D1D"/>
      </patternFill>
    </fill>
    <fill>
      <patternFill patternType="solid">
        <fgColor rgb="FFE2E8F0"/>
        <bgColor rgb="FFE2E8F0"/>
      </patternFill>
    </fill>
    <fill>
      <patternFill patternType="solid">
        <fgColor rgb="FF334155"/>
        <bgColor rgb="FF334155"/>
      </patternFill>
    </fill>
    <fill>
      <patternFill patternType="solid">
        <fgColor rgb="FF1E293B"/>
        <bgColor rgb="FF1E293B"/>
      </patternFill>
    </fill>
    <fill>
      <patternFill patternType="solid">
        <fgColor rgb="FF234E70"/>
        <bgColor rgb="FF234E70"/>
      </patternFill>
    </fill>
    <fill>
      <patternFill patternType="solid">
        <fgColor rgb="FF1F6E54"/>
        <bgColor rgb="FF1F6E54"/>
      </patternFill>
    </fill>
    <fill>
      <patternFill patternType="solid">
        <fgColor rgb="FF8C6D1F"/>
        <bgColor rgb="FF8C6D1F"/>
      </patternFill>
    </fill>
    <fill>
      <patternFill patternType="solid">
        <fgColor rgb="FF5B3E8C"/>
        <bgColor rgb="FF5B3E8C"/>
      </patternFill>
    </fill>
    <fill>
      <patternFill patternType="solid">
        <fgColor rgb="FF7C3A43"/>
        <bgColor rgb="FF7C3A43"/>
      </patternFill>
    </fill>
    <fill>
      <patternFill patternType="solid">
        <fgColor rgb="FF3D6B6B"/>
        <bgColor rgb="FF3D6B6B"/>
      </patternFill>
    </fill>
    <fill>
      <patternFill patternType="solid">
        <fgColor rgb="FF64748B"/>
        <bgColor rgb="FF64748B"/>
      </patternFill>
    </fill>
    <fill>
      <patternFill patternType="solid">
        <fgColor rgb="FFCBD5E1"/>
        <bgColor rgb="FFCBD5E1"/>
      </patternFill>
    </fill>
    <fill>
      <patternFill patternType="solid">
        <fgColor rgb="FFDCE6F1"/>
        <bgColor rgb="FFDCE6F1"/>
      </patternFill>
    </fill>
    <fill>
      <patternFill patternType="solid">
        <fgColor rgb="FFDDEEE7"/>
        <bgColor rgb="FFDDEEE7"/>
      </patternFill>
    </fill>
    <fill>
      <patternFill patternType="solid">
        <fgColor rgb="FFF3EAD3"/>
        <bgColor rgb="FFF3EAD3"/>
      </patternFill>
    </fill>
    <fill>
      <patternFill patternType="solid">
        <fgColor rgb="FFE9E1F5"/>
        <bgColor rgb="FFE9E1F5"/>
      </patternFill>
    </fill>
    <fill>
      <patternFill patternType="solid">
        <fgColor rgb="FFF2DFE2"/>
        <bgColor rgb="FFF2DFE2"/>
      </patternFill>
    </fill>
    <fill>
      <patternFill patternType="solid">
        <fgColor rgb="FFDEEDED"/>
        <bgColor rgb="FFDEEDED"/>
      </patternFill>
    </fill>
    <fill>
      <patternFill patternType="solid">
        <fgColor rgb="FFEEF2F7"/>
        <bgColor rgb="FFEEF2F7"/>
      </patternFill>
    </fill>
    <fill>
      <patternFill patternType="solid">
        <fgColor rgb="FFF1F5F9"/>
        <bgColor rgb="FFF1F5F9"/>
      </patternFill>
    </fill>
  </fills>
  <borders count="7">
    <border/>
    <border>
      <left/>
      <top/>
      <bottom/>
    </border>
    <border>
      <top/>
      <bottom/>
    </border>
    <border>
      <right/>
      <top/>
      <bottom/>
    </border>
    <border>
      <left/>
      <right/>
      <top/>
      <bottom/>
    </border>
    <border>
      <bottom style="thin">
        <color rgb="FF334155"/>
      </bottom>
    </border>
    <border>
      <left style="thin">
        <color rgb="FFD0D7DE"/>
      </left>
      <right style="thin">
        <color rgb="FFD0D7DE"/>
      </right>
      <top style="thin">
        <color rgb="FFD0D7DE"/>
      </top>
      <bottom style="thin">
        <color rgb="FFD0D7DE"/>
      </bottom>
    </border>
  </borders>
  <cellStyleXfs count="1">
    <xf borderId="0" fillId="0" fontId="0" numFmtId="0" applyAlignment="1" applyFont="1"/>
  </cellStyleXfs>
  <cellXfs count="52">
    <xf borderId="0" fillId="0" fontId="0" numFmtId="0" xfId="0" applyAlignment="1" applyFont="1">
      <alignment readingOrder="0" shrinkToFit="0" vertical="bottom" wrapText="0"/>
    </xf>
    <xf borderId="1" fillId="2" fontId="1" numFmtId="0" xfId="0" applyAlignment="1" applyBorder="1" applyFill="1" applyFont="1">
      <alignment vertical="center"/>
    </xf>
    <xf borderId="2" fillId="0" fontId="2" numFmtId="0" xfId="0" applyBorder="1" applyFont="1"/>
    <xf borderId="3" fillId="0" fontId="2" numFmtId="0" xfId="0" applyBorder="1" applyFont="1"/>
    <xf borderId="1" fillId="2" fontId="3" numFmtId="0" xfId="0" applyAlignment="1" applyBorder="1" applyFont="1">
      <alignment horizontal="right" vertical="center"/>
    </xf>
    <xf borderId="4" fillId="2" fontId="4" numFmtId="0" xfId="0" applyBorder="1" applyFont="1"/>
    <xf borderId="0" fillId="0" fontId="5" numFmtId="0" xfId="0" applyAlignment="1" applyFont="1">
      <alignment horizontal="right" vertical="center"/>
    </xf>
    <xf borderId="5" fillId="0" fontId="4" numFmtId="0" xfId="0" applyBorder="1" applyFont="1"/>
    <xf borderId="4" fillId="3" fontId="6" numFmtId="0" xfId="0" applyAlignment="1" applyBorder="1" applyFill="1" applyFont="1">
      <alignment horizontal="center" vertical="center"/>
    </xf>
    <xf borderId="4" fillId="4" fontId="7" numFmtId="0" xfId="0" applyAlignment="1" applyBorder="1" applyFill="1" applyFont="1">
      <alignment horizontal="center" vertical="center"/>
    </xf>
    <xf borderId="4" fillId="5" fontId="8" numFmtId="0" xfId="0" applyAlignment="1" applyBorder="1" applyFill="1" applyFont="1">
      <alignment horizontal="center" vertical="center"/>
    </xf>
    <xf borderId="4" fillId="6" fontId="9" numFmtId="0" xfId="0" applyAlignment="1" applyBorder="1" applyFill="1" applyFont="1">
      <alignment horizontal="center" vertical="center"/>
    </xf>
    <xf borderId="4" fillId="7" fontId="5" numFmtId="0" xfId="0" applyAlignment="1" applyBorder="1" applyFill="1" applyFont="1">
      <alignment horizontal="center" vertical="center"/>
    </xf>
    <xf borderId="1" fillId="8" fontId="9" numFmtId="0" xfId="0" applyAlignment="1" applyBorder="1" applyFill="1" applyFont="1">
      <alignment horizontal="center" vertical="center"/>
    </xf>
    <xf borderId="1" fillId="9" fontId="9" numFmtId="0" xfId="0" applyAlignment="1" applyBorder="1" applyFill="1" applyFont="1">
      <alignment horizontal="center" vertical="center"/>
    </xf>
    <xf borderId="1" fillId="10" fontId="9" numFmtId="0" xfId="0" applyAlignment="1" applyBorder="1" applyFill="1" applyFont="1">
      <alignment horizontal="center" vertical="center"/>
    </xf>
    <xf borderId="1" fillId="11" fontId="9" numFmtId="0" xfId="0" applyAlignment="1" applyBorder="1" applyFill="1" applyFont="1">
      <alignment horizontal="center" vertical="center"/>
    </xf>
    <xf borderId="1" fillId="12" fontId="9" numFmtId="0" xfId="0" applyAlignment="1" applyBorder="1" applyFill="1" applyFont="1">
      <alignment horizontal="center" vertical="center"/>
    </xf>
    <xf borderId="1" fillId="13" fontId="9" numFmtId="0" xfId="0" applyAlignment="1" applyBorder="1" applyFill="1" applyFont="1">
      <alignment horizontal="center" vertical="center"/>
    </xf>
    <xf borderId="1" fillId="14" fontId="9" numFmtId="0" xfId="0" applyAlignment="1" applyBorder="1" applyFill="1" applyFont="1">
      <alignment horizontal="center" vertical="center"/>
    </xf>
    <xf borderId="1" fillId="15" fontId="9" numFmtId="0" xfId="0" applyAlignment="1" applyBorder="1" applyFill="1" applyFont="1">
      <alignment horizontal="center" vertical="center"/>
    </xf>
    <xf borderId="4" fillId="16" fontId="9" numFmtId="0" xfId="0" applyAlignment="1" applyBorder="1" applyFill="1" applyFont="1">
      <alignment horizontal="center" vertical="center"/>
    </xf>
    <xf borderId="6" fillId="7" fontId="10" numFmtId="0" xfId="0" applyAlignment="1" applyBorder="1" applyFont="1">
      <alignment horizontal="center" shrinkToFit="0" vertical="center" wrapText="1"/>
    </xf>
    <xf borderId="6" fillId="17" fontId="10" numFmtId="0" xfId="0" applyAlignment="1" applyBorder="1" applyFill="1" applyFont="1">
      <alignment horizontal="center" shrinkToFit="0" vertical="center" wrapText="1"/>
    </xf>
    <xf borderId="6" fillId="18" fontId="10" numFmtId="0" xfId="0" applyAlignment="1" applyBorder="1" applyFill="1" applyFont="1">
      <alignment horizontal="center" shrinkToFit="0" vertical="center" wrapText="1"/>
    </xf>
    <xf borderId="6" fillId="19" fontId="10" numFmtId="0" xfId="0" applyAlignment="1" applyBorder="1" applyFill="1" applyFont="1">
      <alignment horizontal="center" shrinkToFit="0" vertical="center" wrapText="1"/>
    </xf>
    <xf borderId="6" fillId="20" fontId="10" numFmtId="0" xfId="0" applyAlignment="1" applyBorder="1" applyFill="1" applyFont="1">
      <alignment horizontal="center" shrinkToFit="0" vertical="center" wrapText="1"/>
    </xf>
    <xf borderId="6" fillId="21" fontId="10" numFmtId="0" xfId="0" applyAlignment="1" applyBorder="1" applyFill="1" applyFont="1">
      <alignment horizontal="center" shrinkToFit="0" vertical="center" wrapText="1"/>
    </xf>
    <xf borderId="6" fillId="22" fontId="10" numFmtId="0" xfId="0" applyAlignment="1" applyBorder="1" applyFill="1" applyFont="1">
      <alignment horizontal="center" shrinkToFit="0" vertical="center" wrapText="1"/>
    </xf>
    <xf borderId="6" fillId="23" fontId="10" numFmtId="0" xfId="0" applyAlignment="1" applyBorder="1" applyFill="1" applyFont="1">
      <alignment horizontal="center" shrinkToFit="0" vertical="center" wrapText="1"/>
    </xf>
    <xf borderId="6" fillId="24" fontId="10" numFmtId="0" xfId="0" applyAlignment="1" applyBorder="1" applyFill="1" applyFont="1">
      <alignment horizontal="center" shrinkToFit="0" vertical="center" wrapText="1"/>
    </xf>
    <xf borderId="6" fillId="0" fontId="11" numFmtId="0" xfId="0" applyAlignment="1" applyBorder="1" applyFont="1">
      <alignment horizontal="left" vertical="center"/>
    </xf>
    <xf borderId="6" fillId="0" fontId="11" numFmtId="0" xfId="0" applyAlignment="1" applyBorder="1" applyFont="1">
      <alignment horizontal="left" shrinkToFit="0" vertical="center" wrapText="1"/>
    </xf>
    <xf borderId="6" fillId="0" fontId="12" numFmtId="0" xfId="0" applyAlignment="1" applyBorder="1" applyFont="1">
      <alignment horizontal="center" vertical="center"/>
    </xf>
    <xf borderId="6" fillId="0" fontId="11" numFmtId="164" xfId="0" applyAlignment="1" applyBorder="1" applyFont="1" applyNumberFormat="1">
      <alignment horizontal="left" vertical="center"/>
    </xf>
    <xf borderId="6" fillId="0" fontId="11" numFmtId="1" xfId="0" applyAlignment="1" applyBorder="1" applyFont="1" applyNumberFormat="1">
      <alignment horizontal="center" vertical="center"/>
    </xf>
    <xf borderId="6" fillId="0" fontId="11" numFmtId="0" xfId="0" applyAlignment="1" applyBorder="1" applyFont="1">
      <alignment horizontal="center" vertical="center"/>
    </xf>
    <xf borderId="6" fillId="0" fontId="11" numFmtId="165" xfId="0" applyAlignment="1" applyBorder="1" applyFont="1" applyNumberFormat="1">
      <alignment horizontal="center" vertical="center"/>
    </xf>
    <xf borderId="0" fillId="0" fontId="13" numFmtId="0" xfId="0" applyAlignment="1" applyFont="1">
      <alignment vertical="center"/>
    </xf>
    <xf borderId="4" fillId="2" fontId="14" numFmtId="0" xfId="0" applyAlignment="1" applyBorder="1" applyFont="1">
      <alignment vertical="center"/>
    </xf>
    <xf borderId="1" fillId="8" fontId="15" numFmtId="0" xfId="0" applyAlignment="1" applyBorder="1" applyFont="1">
      <alignment vertical="center"/>
    </xf>
    <xf borderId="0" fillId="0" fontId="16" numFmtId="0" xfId="0" applyAlignment="1" applyFont="1">
      <alignment shrinkToFit="0" vertical="top" wrapText="1"/>
    </xf>
    <xf borderId="6" fillId="3" fontId="6" numFmtId="0" xfId="0" applyAlignment="1" applyBorder="1" applyFont="1">
      <alignment horizontal="center" vertical="center"/>
    </xf>
    <xf borderId="0" fillId="0" fontId="16" numFmtId="0" xfId="0" applyAlignment="1" applyFont="1">
      <alignment shrinkToFit="0" vertical="center" wrapText="1"/>
    </xf>
    <xf borderId="6" fillId="4" fontId="7" numFmtId="0" xfId="0" applyAlignment="1" applyBorder="1" applyFont="1">
      <alignment horizontal="center" vertical="center"/>
    </xf>
    <xf borderId="6" fillId="5" fontId="8" numFmtId="0" xfId="0" applyAlignment="1" applyBorder="1" applyFont="1">
      <alignment horizontal="center" vertical="center"/>
    </xf>
    <xf borderId="6" fillId="6" fontId="9" numFmtId="0" xfId="0" applyAlignment="1" applyBorder="1" applyFont="1">
      <alignment horizontal="center" vertical="center"/>
    </xf>
    <xf borderId="6" fillId="8" fontId="9" numFmtId="0" xfId="0" applyAlignment="1" applyBorder="1" applyFont="1">
      <alignment shrinkToFit="0" vertical="top" wrapText="1"/>
    </xf>
    <xf borderId="6" fillId="0" fontId="17" numFmtId="0" xfId="0" applyAlignment="1" applyBorder="1" applyFont="1">
      <alignment shrinkToFit="0" vertical="top" wrapText="1"/>
    </xf>
    <xf borderId="6" fillId="25" fontId="17" numFmtId="0" xfId="0" applyAlignment="1" applyBorder="1" applyFill="1" applyFont="1">
      <alignment shrinkToFit="0" vertical="top" wrapText="1"/>
    </xf>
    <xf borderId="0" fillId="0" fontId="18" numFmtId="0" xfId="0" applyAlignment="1" applyFont="1">
      <alignment vertical="center"/>
    </xf>
    <xf borderId="0" fillId="0" fontId="19" numFmtId="0" xfId="0" applyFont="1"/>
  </cellXfs>
  <cellStyles count="1">
    <cellStyle xfId="0" name="Normal" builtinId="0"/>
  </cellStyles>
  <dxfs count="7">
    <dxf>
      <font>
        <b/>
        <sz val="10.0"/>
        <color rgb="FFFFFFFF"/>
      </font>
      <fill>
        <patternFill patternType="solid">
          <fgColor rgb="FF7F1D1D"/>
          <bgColor rgb="FF7F1D1D"/>
        </patternFill>
      </fill>
      <border/>
    </dxf>
    <dxf>
      <font>
        <b/>
        <sz val="10.0"/>
        <color rgb="FF9C0006"/>
      </font>
      <fill>
        <patternFill patternType="solid">
          <fgColor rgb="FFFFC7CE"/>
          <bgColor rgb="FFFFC7CE"/>
        </patternFill>
      </fill>
      <border/>
    </dxf>
    <dxf>
      <font>
        <b/>
        <sz val="10.0"/>
        <color rgb="FF9C6500"/>
      </font>
      <fill>
        <patternFill patternType="solid">
          <fgColor rgb="FFFFEB9C"/>
          <bgColor rgb="FFFFEB9C"/>
        </patternFill>
      </fill>
      <border/>
    </dxf>
    <dxf>
      <font>
        <b/>
        <sz val="10.0"/>
        <color rgb="FF006100"/>
      </font>
      <fill>
        <patternFill patternType="solid">
          <fgColor rgb="FFC6EFCE"/>
          <bgColor rgb="FFC6EFCE"/>
        </patternFill>
      </fill>
      <border/>
    </dxf>
    <dxf>
      <font>
        <sz val="10.0"/>
        <color rgb="FF9C0006"/>
      </font>
      <fill>
        <patternFill patternType="solid">
          <fgColor rgb="FFFFC7CE"/>
          <bgColor rgb="FFFFC7CE"/>
        </patternFill>
      </fill>
      <border/>
    </dxf>
    <dxf>
      <font>
        <sz val="10.0"/>
        <color rgb="FF9C6500"/>
      </font>
      <fill>
        <patternFill patternType="solid">
          <fgColor rgb="FFFFEB9C"/>
          <bgColor rgb="FFFFEB9C"/>
        </patternFill>
      </fill>
      <border/>
    </dxf>
    <dxf>
      <font>
        <sz val="10.0"/>
        <color rgb="FF006100"/>
      </font>
      <fill>
        <patternFill patternType="solid">
          <fgColor rgb="FFC6EFCE"/>
          <bgColor rgb="FFC6EFCE"/>
        </patternFill>
      </fill>
      <border/>
    </dxf>
  </dxf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equipreg.ai/?utm_source=excel-template&amp;utm_medium=referral&amp;utm_campaign=pe-register-v1.0&amp;utm_content=titlebar" TargetMode="External"/><Relationship Id="rId3" Type="http://schemas.openxmlformats.org/officeDocument/2006/relationships/hyperlink" Target="https://equipreg.ai/?utm_source=excel-template&amp;utm_medium=referral&amp;utm_campaign=pe-register-v1.0&amp;utm_content=register-footer" TargetMode="External"/><Relationship Id="rId4" Type="http://schemas.openxmlformats.org/officeDocument/2006/relationships/drawing" Target="../drawings/drawing1.xml"/><Relationship Id="rId5"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hyperlink" Target="https://equipreg.ai/?utm_source=excel-template&amp;utm_medium=referral&amp;utm_campaign=pe-register-v1.0&amp;utm_content=howto-footer"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F172A"/>
    <pageSetUpPr/>
  </sheetPr>
  <sheetViews>
    <sheetView workbookViewId="0">
      <pane xSplit="3.0" ySplit="4.0" topLeftCell="D5" activePane="bottomRight" state="frozen"/>
      <selection activeCell="D1" sqref="D1" pane="topRight"/>
      <selection activeCell="A5" sqref="A5" pane="bottomLeft"/>
      <selection activeCell="D5" sqref="D5" pane="bottomRight"/>
    </sheetView>
  </sheetViews>
  <sheetFormatPr customHeight="1" defaultColWidth="14.43" defaultRowHeight="15.0"/>
  <cols>
    <col customWidth="1" min="1" max="1" width="9.0"/>
    <col customWidth="1" min="2" max="2" width="35.0"/>
    <col customWidth="1" min="3" max="3" width="26.57"/>
    <col customWidth="1" min="4" max="5" width="12.0"/>
    <col customWidth="1" min="6" max="6" width="8.0"/>
    <col customWidth="1" min="7" max="7" width="13.0"/>
    <col customWidth="1" min="8" max="8" width="16.0"/>
    <col customWidth="1" min="9" max="9" width="14.0"/>
    <col customWidth="1" min="10" max="10" width="7.0"/>
    <col customWidth="1" min="11" max="11" width="18.0"/>
    <col customWidth="1" min="12" max="12" width="16.0"/>
    <col customWidth="1" min="13" max="13" width="10.0"/>
    <col customWidth="1" min="14" max="15" width="11.0"/>
    <col customWidth="1" min="16" max="16" width="16.0"/>
    <col customWidth="1" min="17" max="17" width="11.0"/>
    <col customWidth="1" min="18" max="18" width="9.0"/>
    <col customWidth="1" min="19" max="19" width="21.0"/>
    <col customWidth="1" min="20" max="20" width="14.0"/>
    <col customWidth="1" min="21" max="21" width="9.0"/>
    <col customWidth="1" min="22" max="23" width="12.0"/>
    <col customWidth="1" min="24" max="24" width="13.0"/>
    <col customWidth="1" min="25" max="25" width="17.0"/>
    <col customWidth="1" min="26" max="26" width="18.0"/>
    <col customWidth="1" min="27" max="27" width="11.0"/>
    <col customWidth="1" min="28" max="29" width="9.0"/>
    <col customWidth="1" min="30" max="31" width="12.0"/>
    <col customWidth="1" min="32" max="32" width="14.0"/>
    <col customWidth="1" min="33" max="33" width="9.0"/>
    <col customWidth="1" min="34" max="34" width="10.0"/>
    <col customWidth="1" min="35" max="35" width="9.0"/>
    <col customWidth="1" min="36" max="37" width="12.0"/>
    <col customWidth="1" min="38" max="39" width="9.0"/>
    <col customWidth="1" min="40" max="41" width="12.0"/>
    <col customWidth="1" min="42" max="42" width="16.0"/>
    <col customWidth="1" min="43" max="43" width="14.0"/>
    <col customWidth="1" min="44" max="44" width="9.0"/>
    <col customWidth="1" min="45" max="45" width="10.0"/>
    <col customWidth="1" min="46" max="46" width="9.0"/>
    <col customWidth="1" min="47" max="48" width="12.0"/>
    <col customWidth="1" min="49" max="54" width="9.0"/>
    <col customWidth="1" min="55" max="55" width="20.0"/>
    <col customWidth="1" min="56" max="56" width="40.0"/>
  </cols>
  <sheetData>
    <row r="1" ht="30.0" customHeight="1">
      <c r="A1" s="1" t="s">
        <v>0</v>
      </c>
      <c r="B1" s="2"/>
      <c r="C1" s="2"/>
      <c r="D1" s="2"/>
      <c r="E1" s="2"/>
      <c r="F1" s="2"/>
      <c r="G1" s="2"/>
      <c r="H1" s="3"/>
      <c r="I1" s="4" t="s">
        <v>1</v>
      </c>
      <c r="J1" s="2"/>
      <c r="K1" s="2"/>
      <c r="L1" s="2"/>
      <c r="M1" s="2"/>
      <c r="N1" s="3"/>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row>
    <row r="2" ht="19.5" customHeight="1">
      <c r="A2" s="6" t="s">
        <v>2</v>
      </c>
      <c r="C2" s="7"/>
      <c r="D2" s="8" t="str">
        <f>"OVERDUE: "&amp;COUNTIF($D$5:$D$64,"OVERDUE")</f>
        <v>OVERDUE: 2</v>
      </c>
      <c r="E2" s="9" t="str">
        <f>"DUE SOON: "&amp;COUNTIF($D$5:$D$64,"DUE SOON")</f>
        <v>DUE SOON: 5</v>
      </c>
      <c r="F2" s="10" t="str">
        <f>"OK: "&amp;COUNTIF($D$5:$D$64,"OK")</f>
        <v>OK: 4</v>
      </c>
      <c r="G2" s="11" t="str">
        <f>"DO NOT USE: "&amp;COUNTIF($D$5:$D$64,"DO NOT USE")</f>
        <v>DO NOT USE: 1</v>
      </c>
      <c r="I2" s="12" t="str">
        <f>"ASSETS: "&amp;COUNTA($A$5:$A$64)</f>
        <v>ASSETS: 12</v>
      </c>
    </row>
    <row r="3" ht="18.0" customHeight="1">
      <c r="A3" s="13" t="s">
        <v>3</v>
      </c>
      <c r="B3" s="2"/>
      <c r="C3" s="3"/>
      <c r="D3" s="14" t="s">
        <v>4</v>
      </c>
      <c r="E3" s="2"/>
      <c r="F3" s="3"/>
      <c r="G3" s="13" t="s">
        <v>5</v>
      </c>
      <c r="H3" s="2"/>
      <c r="I3" s="2"/>
      <c r="J3" s="2"/>
      <c r="K3" s="2"/>
      <c r="L3" s="2"/>
      <c r="M3" s="2"/>
      <c r="N3" s="2"/>
      <c r="O3" s="2"/>
      <c r="P3" s="2"/>
      <c r="Q3" s="3"/>
      <c r="R3" s="15" t="s">
        <v>6</v>
      </c>
      <c r="S3" s="2"/>
      <c r="T3" s="2"/>
      <c r="U3" s="2"/>
      <c r="V3" s="2"/>
      <c r="W3" s="2"/>
      <c r="X3" s="2"/>
      <c r="Y3" s="2"/>
      <c r="Z3" s="2"/>
      <c r="AA3" s="3"/>
      <c r="AB3" s="16" t="s">
        <v>7</v>
      </c>
      <c r="AC3" s="2"/>
      <c r="AD3" s="2"/>
      <c r="AE3" s="2"/>
      <c r="AF3" s="3"/>
      <c r="AG3" s="17" t="s">
        <v>8</v>
      </c>
      <c r="AH3" s="2"/>
      <c r="AI3" s="2"/>
      <c r="AJ3" s="2"/>
      <c r="AK3" s="3"/>
      <c r="AL3" s="18" t="s">
        <v>9</v>
      </c>
      <c r="AM3" s="2"/>
      <c r="AN3" s="2"/>
      <c r="AO3" s="2"/>
      <c r="AP3" s="2"/>
      <c r="AQ3" s="3"/>
      <c r="AR3" s="19" t="s">
        <v>10</v>
      </c>
      <c r="AS3" s="2"/>
      <c r="AT3" s="2"/>
      <c r="AU3" s="2"/>
      <c r="AV3" s="3"/>
      <c r="AW3" s="20" t="s">
        <v>11</v>
      </c>
      <c r="AX3" s="2"/>
      <c r="AY3" s="2"/>
      <c r="AZ3" s="2"/>
      <c r="BA3" s="2"/>
      <c r="BB3" s="2"/>
      <c r="BC3" s="3"/>
      <c r="BD3" s="21" t="s">
        <v>12</v>
      </c>
    </row>
    <row r="4" ht="43.5" customHeight="1">
      <c r="A4" s="22" t="s">
        <v>13</v>
      </c>
      <c r="B4" s="22" t="s">
        <v>14</v>
      </c>
      <c r="C4" s="22" t="s">
        <v>15</v>
      </c>
      <c r="D4" s="23" t="s">
        <v>16</v>
      </c>
      <c r="E4" s="23" t="s">
        <v>17</v>
      </c>
      <c r="F4" s="23" t="s">
        <v>18</v>
      </c>
      <c r="G4" s="22" t="s">
        <v>19</v>
      </c>
      <c r="H4" s="22" t="s">
        <v>20</v>
      </c>
      <c r="I4" s="22" t="s">
        <v>21</v>
      </c>
      <c r="J4" s="22" t="s">
        <v>22</v>
      </c>
      <c r="K4" s="22" t="s">
        <v>23</v>
      </c>
      <c r="L4" s="22" t="s">
        <v>24</v>
      </c>
      <c r="M4" s="22" t="s">
        <v>25</v>
      </c>
      <c r="N4" s="22" t="s">
        <v>26</v>
      </c>
      <c r="O4" s="22" t="s">
        <v>27</v>
      </c>
      <c r="P4" s="22" t="s">
        <v>28</v>
      </c>
      <c r="Q4" s="22" t="s">
        <v>29</v>
      </c>
      <c r="R4" s="24" t="s">
        <v>30</v>
      </c>
      <c r="S4" s="24" t="s">
        <v>31</v>
      </c>
      <c r="T4" s="24" t="s">
        <v>32</v>
      </c>
      <c r="U4" s="24" t="s">
        <v>33</v>
      </c>
      <c r="V4" s="24" t="s">
        <v>34</v>
      </c>
      <c r="W4" s="24" t="s">
        <v>35</v>
      </c>
      <c r="X4" s="24" t="s">
        <v>36</v>
      </c>
      <c r="Y4" s="24" t="s">
        <v>37</v>
      </c>
      <c r="Z4" s="24" t="s">
        <v>38</v>
      </c>
      <c r="AA4" s="24" t="s">
        <v>39</v>
      </c>
      <c r="AB4" s="25" t="s">
        <v>40</v>
      </c>
      <c r="AC4" s="25" t="s">
        <v>41</v>
      </c>
      <c r="AD4" s="25" t="s">
        <v>42</v>
      </c>
      <c r="AE4" s="25" t="s">
        <v>43</v>
      </c>
      <c r="AF4" s="25" t="s">
        <v>44</v>
      </c>
      <c r="AG4" s="26" t="s">
        <v>45</v>
      </c>
      <c r="AH4" s="26" t="s">
        <v>46</v>
      </c>
      <c r="AI4" s="26" t="s">
        <v>47</v>
      </c>
      <c r="AJ4" s="26" t="s">
        <v>48</v>
      </c>
      <c r="AK4" s="26" t="s">
        <v>49</v>
      </c>
      <c r="AL4" s="27" t="s">
        <v>50</v>
      </c>
      <c r="AM4" s="27" t="s">
        <v>41</v>
      </c>
      <c r="AN4" s="27" t="s">
        <v>51</v>
      </c>
      <c r="AO4" s="27" t="s">
        <v>52</v>
      </c>
      <c r="AP4" s="27" t="s">
        <v>53</v>
      </c>
      <c r="AQ4" s="27" t="s">
        <v>54</v>
      </c>
      <c r="AR4" s="28" t="s">
        <v>55</v>
      </c>
      <c r="AS4" s="28" t="s">
        <v>56</v>
      </c>
      <c r="AT4" s="28" t="s">
        <v>57</v>
      </c>
      <c r="AU4" s="28" t="s">
        <v>58</v>
      </c>
      <c r="AV4" s="28" t="s">
        <v>59</v>
      </c>
      <c r="AW4" s="29" t="s">
        <v>60</v>
      </c>
      <c r="AX4" s="29" t="s">
        <v>61</v>
      </c>
      <c r="AY4" s="29" t="s">
        <v>62</v>
      </c>
      <c r="AZ4" s="29" t="s">
        <v>63</v>
      </c>
      <c r="BA4" s="29" t="s">
        <v>64</v>
      </c>
      <c r="BB4" s="29" t="s">
        <v>65</v>
      </c>
      <c r="BC4" s="29" t="s">
        <v>66</v>
      </c>
      <c r="BD4" s="30" t="s">
        <v>67</v>
      </c>
    </row>
    <row r="5" ht="24.0" customHeight="1">
      <c r="A5" s="31" t="s">
        <v>68</v>
      </c>
      <c r="B5" s="32" t="s">
        <v>69</v>
      </c>
      <c r="C5" s="31" t="s">
        <v>70</v>
      </c>
      <c r="D5" s="33" t="str">
        <f t="shared" ref="D5:D64" si="1">IF(OR($P5="Quarantined - do not use",$Z5="DANGER - do not use"),"DO NOT USE",IF($E5="","-",IF($E5&lt;TODAY(),"OVERDUE",IF($E5&lt;=TODAY()+30,"DUE SOON","OK"))))</f>
        <v>DUE SOON</v>
      </c>
      <c r="E5" s="34">
        <f t="shared" ref="E5:E64" si="2">IF(COUNT($W5,$AE5,$AK5,$AO5,$AV5)=0,"",MIN($W5,$AE5,$AK5,$AO5,$AV5))</f>
        <v>46206</v>
      </c>
      <c r="F5" s="35">
        <f t="shared" ref="F5:F64" si="3">IF($E5="","",$E5-TODAY())</f>
        <v>21</v>
      </c>
      <c r="G5" s="31" t="s">
        <v>71</v>
      </c>
      <c r="H5" s="31" t="s">
        <v>72</v>
      </c>
      <c r="I5" s="31" t="s">
        <v>73</v>
      </c>
      <c r="J5" s="35">
        <v>2021.0</v>
      </c>
      <c r="K5" s="31" t="s">
        <v>74</v>
      </c>
      <c r="L5" s="31" t="s">
        <v>75</v>
      </c>
      <c r="M5" s="36" t="s">
        <v>76</v>
      </c>
      <c r="N5" s="34"/>
      <c r="O5" s="34"/>
      <c r="P5" s="31" t="s">
        <v>77</v>
      </c>
      <c r="Q5" s="34" t="s">
        <v>78</v>
      </c>
      <c r="R5" s="36" t="s">
        <v>79</v>
      </c>
      <c r="S5" s="31" t="s">
        <v>80</v>
      </c>
      <c r="T5" s="31" t="s">
        <v>81</v>
      </c>
      <c r="U5" s="35">
        <f t="shared" ref="U5:U64" si="4">IF($S5="","",IF(ISNUMBER(SEARCH("(6",$S5)),6,12))</f>
        <v>6</v>
      </c>
      <c r="V5" s="34">
        <f>TODAY()-160</f>
        <v>46025</v>
      </c>
      <c r="W5" s="34">
        <f t="shared" ref="W5:W64" si="5">IF(OR($V5="",$U5=""),"",EDATE($V5,$U5))</f>
        <v>46206</v>
      </c>
      <c r="X5" s="31" t="s">
        <v>82</v>
      </c>
      <c r="Y5" s="31" t="s">
        <v>83</v>
      </c>
      <c r="Z5" s="31" t="s">
        <v>84</v>
      </c>
      <c r="AA5" s="34"/>
      <c r="AB5" s="36" t="s">
        <v>85</v>
      </c>
      <c r="AC5" s="35"/>
      <c r="AD5" s="34"/>
      <c r="AE5" s="34" t="str">
        <f t="shared" ref="AE5:AE64" si="6">IF(OR($AD5="",$AC5=""),"",EDATE($AD5,$AC5))</f>
        <v/>
      </c>
      <c r="AF5" s="31"/>
      <c r="AG5" s="36"/>
      <c r="AH5" s="36"/>
      <c r="AI5" s="35"/>
      <c r="AJ5" s="34"/>
      <c r="AK5" s="34" t="str">
        <f t="shared" ref="AK5:AK64" si="7">IF(OR($AJ5="",$AI5=""),"",EDATE($AJ5,$AI5))</f>
        <v/>
      </c>
      <c r="AL5" s="36"/>
      <c r="AM5" s="35"/>
      <c r="AN5" s="34"/>
      <c r="AO5" s="34" t="str">
        <f t="shared" ref="AO5:AO64" si="8">IF(OR($AN5="",$AM5=""),"",EDATE($AN5,$AM5))</f>
        <v/>
      </c>
      <c r="AP5" s="31"/>
      <c r="AQ5" s="31"/>
      <c r="AR5" s="36"/>
      <c r="AS5" s="36"/>
      <c r="AT5" s="35"/>
      <c r="AU5" s="34"/>
      <c r="AV5" s="34" t="str">
        <f t="shared" ref="AV5:AV64" si="9">IF(OR($AU5="",$AT5=""),"",EDATE($AU5,$AT5))</f>
        <v/>
      </c>
      <c r="AW5" s="37"/>
      <c r="AX5" s="37"/>
      <c r="AY5" s="35" t="str">
        <f t="shared" ref="AY5:AY64" si="10">IF($AW5="","",ROUND(2*($AW5+IF($AX5="",0,$AX5))^2,0))</f>
        <v/>
      </c>
      <c r="AZ5" s="37" t="str">
        <f t="shared" ref="AZ5:AZ64" si="11">IF($AY5="","",ROUND(100/$AY5,1))</f>
        <v/>
      </c>
      <c r="BA5" s="37" t="str">
        <f t="shared" ref="BA5:BA64" si="12">IF($AY5="","",ROUND(400/$AY5,1))</f>
        <v/>
      </c>
      <c r="BB5" s="35"/>
      <c r="BC5" s="31" t="str">
        <f t="shared" ref="BC5:BC64" si="13">IF($BB5="","",IF($BB5&gt;=85,"Hearing protection mandatory",IF($BB5&gt;=80,"Protection on request","Below action values")))</f>
        <v/>
      </c>
      <c r="BD5" s="32" t="s">
        <v>86</v>
      </c>
    </row>
    <row r="6" ht="24.0" customHeight="1">
      <c r="A6" s="31" t="s">
        <v>87</v>
      </c>
      <c r="B6" s="32" t="s">
        <v>88</v>
      </c>
      <c r="C6" s="31" t="s">
        <v>89</v>
      </c>
      <c r="D6" s="33" t="str">
        <f t="shared" si="1"/>
        <v>DO NOT USE</v>
      </c>
      <c r="E6" s="34">
        <f t="shared" si="2"/>
        <v>46166</v>
      </c>
      <c r="F6" s="35">
        <f t="shared" si="3"/>
        <v>-19</v>
      </c>
      <c r="G6" s="31" t="s">
        <v>90</v>
      </c>
      <c r="H6" s="31" t="s">
        <v>91</v>
      </c>
      <c r="I6" s="31" t="s">
        <v>92</v>
      </c>
      <c r="J6" s="35">
        <v>2022.0</v>
      </c>
      <c r="K6" s="31" t="s">
        <v>93</v>
      </c>
      <c r="L6" s="31" t="s">
        <v>94</v>
      </c>
      <c r="M6" s="36" t="s">
        <v>76</v>
      </c>
      <c r="N6" s="34"/>
      <c r="O6" s="34"/>
      <c r="P6" s="31" t="s">
        <v>95</v>
      </c>
      <c r="Q6" s="34"/>
      <c r="R6" s="36" t="s">
        <v>79</v>
      </c>
      <c r="S6" s="31" t="s">
        <v>96</v>
      </c>
      <c r="T6" s="31" t="s">
        <v>97</v>
      </c>
      <c r="U6" s="35">
        <f t="shared" si="4"/>
        <v>6</v>
      </c>
      <c r="V6" s="34">
        <f>TODAY()-200</f>
        <v>45985</v>
      </c>
      <c r="W6" s="34">
        <f t="shared" si="5"/>
        <v>46166</v>
      </c>
      <c r="X6" s="31" t="s">
        <v>98</v>
      </c>
      <c r="Y6" s="31" t="s">
        <v>83</v>
      </c>
      <c r="Z6" s="31" t="s">
        <v>99</v>
      </c>
      <c r="AA6" s="34"/>
      <c r="AB6" s="36"/>
      <c r="AC6" s="35"/>
      <c r="AD6" s="34"/>
      <c r="AE6" s="34" t="str">
        <f t="shared" si="6"/>
        <v/>
      </c>
      <c r="AF6" s="31"/>
      <c r="AG6" s="36"/>
      <c r="AH6" s="36"/>
      <c r="AI6" s="35"/>
      <c r="AJ6" s="34"/>
      <c r="AK6" s="34" t="str">
        <f t="shared" si="7"/>
        <v/>
      </c>
      <c r="AL6" s="36"/>
      <c r="AM6" s="35"/>
      <c r="AN6" s="34"/>
      <c r="AO6" s="34" t="str">
        <f t="shared" si="8"/>
        <v/>
      </c>
      <c r="AP6" s="31"/>
      <c r="AQ6" s="31"/>
      <c r="AR6" s="36"/>
      <c r="AS6" s="36"/>
      <c r="AT6" s="35"/>
      <c r="AU6" s="34"/>
      <c r="AV6" s="34" t="str">
        <f t="shared" si="9"/>
        <v/>
      </c>
      <c r="AW6" s="37"/>
      <c r="AX6" s="37"/>
      <c r="AY6" s="35" t="str">
        <f t="shared" si="10"/>
        <v/>
      </c>
      <c r="AZ6" s="37" t="str">
        <f t="shared" si="11"/>
        <v/>
      </c>
      <c r="BA6" s="37" t="str">
        <f t="shared" si="12"/>
        <v/>
      </c>
      <c r="BB6" s="35"/>
      <c r="BC6" s="31" t="str">
        <f t="shared" si="13"/>
        <v/>
      </c>
      <c r="BD6" s="32" t="s">
        <v>100</v>
      </c>
    </row>
    <row r="7" ht="24.0" customHeight="1">
      <c r="A7" s="31" t="s">
        <v>101</v>
      </c>
      <c r="B7" s="32" t="s">
        <v>102</v>
      </c>
      <c r="C7" s="31" t="s">
        <v>103</v>
      </c>
      <c r="D7" s="33" t="str">
        <f t="shared" si="1"/>
        <v>OK</v>
      </c>
      <c r="E7" s="34">
        <f t="shared" si="2"/>
        <v>46450</v>
      </c>
      <c r="F7" s="35">
        <f t="shared" si="3"/>
        <v>265</v>
      </c>
      <c r="G7" s="31" t="s">
        <v>104</v>
      </c>
      <c r="H7" s="31" t="s">
        <v>105</v>
      </c>
      <c r="I7" s="31" t="s">
        <v>106</v>
      </c>
      <c r="J7" s="35">
        <v>2020.0</v>
      </c>
      <c r="K7" s="31" t="s">
        <v>107</v>
      </c>
      <c r="L7" s="31" t="s">
        <v>108</v>
      </c>
      <c r="M7" s="36" t="s">
        <v>76</v>
      </c>
      <c r="N7" s="34"/>
      <c r="O7" s="34"/>
      <c r="P7" s="31" t="s">
        <v>77</v>
      </c>
      <c r="Q7" s="34" t="s">
        <v>109</v>
      </c>
      <c r="R7" s="36" t="s">
        <v>79</v>
      </c>
      <c r="S7" s="31" t="s">
        <v>110</v>
      </c>
      <c r="T7" s="31" t="s">
        <v>111</v>
      </c>
      <c r="U7" s="35">
        <f t="shared" si="4"/>
        <v>12</v>
      </c>
      <c r="V7" s="34">
        <f>TODAY()-100</f>
        <v>46085</v>
      </c>
      <c r="W7" s="34">
        <f t="shared" si="5"/>
        <v>46450</v>
      </c>
      <c r="X7" s="31" t="s">
        <v>112</v>
      </c>
      <c r="Y7" s="31" t="s">
        <v>113</v>
      </c>
      <c r="Z7" s="31" t="s">
        <v>114</v>
      </c>
      <c r="AA7" s="34">
        <f>TODAY()+21</f>
        <v>46206</v>
      </c>
      <c r="AB7" s="36" t="s">
        <v>79</v>
      </c>
      <c r="AC7" s="35">
        <v>12.0</v>
      </c>
      <c r="AD7" s="34">
        <f>TODAY()-100</f>
        <v>46085</v>
      </c>
      <c r="AE7" s="34">
        <f t="shared" si="6"/>
        <v>46450</v>
      </c>
      <c r="AF7" s="31" t="s">
        <v>115</v>
      </c>
      <c r="AG7" s="36"/>
      <c r="AH7" s="36"/>
      <c r="AI7" s="35"/>
      <c r="AJ7" s="34"/>
      <c r="AK7" s="34" t="str">
        <f t="shared" si="7"/>
        <v/>
      </c>
      <c r="AL7" s="36"/>
      <c r="AM7" s="35"/>
      <c r="AN7" s="34"/>
      <c r="AO7" s="34" t="str">
        <f t="shared" si="8"/>
        <v/>
      </c>
      <c r="AP7" s="31"/>
      <c r="AQ7" s="31"/>
      <c r="AR7" s="36"/>
      <c r="AS7" s="36"/>
      <c r="AT7" s="35"/>
      <c r="AU7" s="34"/>
      <c r="AV7" s="34" t="str">
        <f t="shared" si="9"/>
        <v/>
      </c>
      <c r="AW7" s="37"/>
      <c r="AX7" s="37"/>
      <c r="AY7" s="35" t="str">
        <f t="shared" si="10"/>
        <v/>
      </c>
      <c r="AZ7" s="37" t="str">
        <f t="shared" si="11"/>
        <v/>
      </c>
      <c r="BA7" s="37" t="str">
        <f t="shared" si="12"/>
        <v/>
      </c>
      <c r="BB7" s="35"/>
      <c r="BC7" s="31" t="str">
        <f t="shared" si="13"/>
        <v/>
      </c>
      <c r="BD7" s="32" t="s">
        <v>116</v>
      </c>
    </row>
    <row r="8" ht="24.0" customHeight="1">
      <c r="A8" s="31" t="s">
        <v>117</v>
      </c>
      <c r="B8" s="32" t="s">
        <v>118</v>
      </c>
      <c r="C8" s="31" t="s">
        <v>103</v>
      </c>
      <c r="D8" s="33" t="str">
        <f t="shared" si="1"/>
        <v>DUE SOON</v>
      </c>
      <c r="E8" s="34">
        <f t="shared" si="2"/>
        <v>46210</v>
      </c>
      <c r="F8" s="35">
        <f t="shared" si="3"/>
        <v>25</v>
      </c>
      <c r="G8" s="31" t="s">
        <v>119</v>
      </c>
      <c r="H8" s="31" t="s">
        <v>120</v>
      </c>
      <c r="I8" s="31" t="s">
        <v>121</v>
      </c>
      <c r="J8" s="35">
        <v>2023.0</v>
      </c>
      <c r="K8" s="31" t="s">
        <v>122</v>
      </c>
      <c r="L8" s="31" t="s">
        <v>123</v>
      </c>
      <c r="M8" s="36" t="s">
        <v>124</v>
      </c>
      <c r="N8" s="34">
        <f>TODAY()-345</f>
        <v>45840</v>
      </c>
      <c r="O8" s="34"/>
      <c r="P8" s="31" t="s">
        <v>77</v>
      </c>
      <c r="Q8" s="34"/>
      <c r="R8" s="36" t="s">
        <v>79</v>
      </c>
      <c r="S8" s="31" t="s">
        <v>110</v>
      </c>
      <c r="T8" s="31" t="s">
        <v>125</v>
      </c>
      <c r="U8" s="35">
        <f t="shared" si="4"/>
        <v>12</v>
      </c>
      <c r="V8" s="34">
        <f>TODAY()-340</f>
        <v>45845</v>
      </c>
      <c r="W8" s="34">
        <f t="shared" si="5"/>
        <v>46210</v>
      </c>
      <c r="X8" s="31" t="s">
        <v>126</v>
      </c>
      <c r="Y8" s="31" t="s">
        <v>127</v>
      </c>
      <c r="Z8" s="31" t="s">
        <v>84</v>
      </c>
      <c r="AA8" s="34"/>
      <c r="AB8" s="36"/>
      <c r="AC8" s="35"/>
      <c r="AD8" s="34"/>
      <c r="AE8" s="34" t="str">
        <f t="shared" si="6"/>
        <v/>
      </c>
      <c r="AF8" s="31"/>
      <c r="AG8" s="36"/>
      <c r="AH8" s="36"/>
      <c r="AI8" s="35"/>
      <c r="AJ8" s="34"/>
      <c r="AK8" s="34" t="str">
        <f t="shared" si="7"/>
        <v/>
      </c>
      <c r="AL8" s="36"/>
      <c r="AM8" s="35"/>
      <c r="AN8" s="34"/>
      <c r="AO8" s="34" t="str">
        <f t="shared" si="8"/>
        <v/>
      </c>
      <c r="AP8" s="31"/>
      <c r="AQ8" s="31"/>
      <c r="AR8" s="36"/>
      <c r="AS8" s="36"/>
      <c r="AT8" s="35"/>
      <c r="AU8" s="34"/>
      <c r="AV8" s="34" t="str">
        <f t="shared" si="9"/>
        <v/>
      </c>
      <c r="AW8" s="37"/>
      <c r="AX8" s="37"/>
      <c r="AY8" s="35" t="str">
        <f t="shared" si="10"/>
        <v/>
      </c>
      <c r="AZ8" s="37" t="str">
        <f t="shared" si="11"/>
        <v/>
      </c>
      <c r="BA8" s="37" t="str">
        <f t="shared" si="12"/>
        <v/>
      </c>
      <c r="BB8" s="35"/>
      <c r="BC8" s="31" t="str">
        <f t="shared" si="13"/>
        <v/>
      </c>
      <c r="BD8" s="32" t="s">
        <v>128</v>
      </c>
    </row>
    <row r="9" ht="24.0" customHeight="1">
      <c r="A9" s="31" t="s">
        <v>129</v>
      </c>
      <c r="B9" s="32" t="s">
        <v>130</v>
      </c>
      <c r="C9" s="31" t="s">
        <v>131</v>
      </c>
      <c r="D9" s="33" t="str">
        <f t="shared" si="1"/>
        <v>OVERDUE</v>
      </c>
      <c r="E9" s="34">
        <f t="shared" si="2"/>
        <v>46177</v>
      </c>
      <c r="F9" s="35">
        <f t="shared" si="3"/>
        <v>-8</v>
      </c>
      <c r="G9" s="31" t="s">
        <v>132</v>
      </c>
      <c r="H9" s="31" t="s">
        <v>133</v>
      </c>
      <c r="I9" s="31" t="s">
        <v>134</v>
      </c>
      <c r="J9" s="35">
        <v>2024.0</v>
      </c>
      <c r="K9" s="31" t="s">
        <v>135</v>
      </c>
      <c r="L9" s="31" t="s">
        <v>136</v>
      </c>
      <c r="M9" s="36" t="s">
        <v>76</v>
      </c>
      <c r="N9" s="34"/>
      <c r="O9" s="34"/>
      <c r="P9" s="31" t="s">
        <v>77</v>
      </c>
      <c r="Q9" s="34"/>
      <c r="R9" s="36"/>
      <c r="S9" s="31"/>
      <c r="T9" s="31"/>
      <c r="U9" s="35" t="str">
        <f t="shared" si="4"/>
        <v/>
      </c>
      <c r="V9" s="34"/>
      <c r="W9" s="34" t="str">
        <f t="shared" si="5"/>
        <v/>
      </c>
      <c r="X9" s="31"/>
      <c r="Y9" s="31"/>
      <c r="Z9" s="31"/>
      <c r="AA9" s="34"/>
      <c r="AB9" s="36" t="s">
        <v>79</v>
      </c>
      <c r="AC9" s="35">
        <v>3.0</v>
      </c>
      <c r="AD9" s="34">
        <f>TODAY()-85</f>
        <v>46100</v>
      </c>
      <c r="AE9" s="34">
        <f t="shared" si="6"/>
        <v>46192</v>
      </c>
      <c r="AF9" s="31" t="s">
        <v>137</v>
      </c>
      <c r="AG9" s="36" t="s">
        <v>79</v>
      </c>
      <c r="AH9" s="36" t="s">
        <v>138</v>
      </c>
      <c r="AI9" s="35">
        <v>3.0</v>
      </c>
      <c r="AJ9" s="34">
        <f>TODAY()-100</f>
        <v>46085</v>
      </c>
      <c r="AK9" s="34">
        <f t="shared" si="7"/>
        <v>46177</v>
      </c>
      <c r="AL9" s="36"/>
      <c r="AM9" s="35"/>
      <c r="AN9" s="34"/>
      <c r="AO9" s="34" t="str">
        <f t="shared" si="8"/>
        <v/>
      </c>
      <c r="AP9" s="31"/>
      <c r="AQ9" s="31"/>
      <c r="AR9" s="36"/>
      <c r="AS9" s="36"/>
      <c r="AT9" s="35"/>
      <c r="AU9" s="34"/>
      <c r="AV9" s="34" t="str">
        <f t="shared" si="9"/>
        <v/>
      </c>
      <c r="AW9" s="37">
        <v>9.0</v>
      </c>
      <c r="AX9" s="37">
        <v>1.5</v>
      </c>
      <c r="AY9" s="35">
        <f t="shared" si="10"/>
        <v>221</v>
      </c>
      <c r="AZ9" s="37">
        <f t="shared" si="11"/>
        <v>0.5</v>
      </c>
      <c r="BA9" s="37">
        <f t="shared" si="12"/>
        <v>1.8</v>
      </c>
      <c r="BB9" s="35">
        <v>96.0</v>
      </c>
      <c r="BC9" s="31" t="str">
        <f t="shared" si="13"/>
        <v>Hearing protection mandatory</v>
      </c>
      <c r="BD9" s="32" t="s">
        <v>139</v>
      </c>
    </row>
    <row r="10" ht="24.0" customHeight="1">
      <c r="A10" s="31" t="s">
        <v>140</v>
      </c>
      <c r="B10" s="32" t="s">
        <v>141</v>
      </c>
      <c r="C10" s="31" t="s">
        <v>131</v>
      </c>
      <c r="D10" s="33" t="str">
        <f t="shared" si="1"/>
        <v>DUE SOON</v>
      </c>
      <c r="E10" s="34">
        <f t="shared" si="2"/>
        <v>46205</v>
      </c>
      <c r="F10" s="35">
        <f t="shared" si="3"/>
        <v>20</v>
      </c>
      <c r="G10" s="31" t="s">
        <v>142</v>
      </c>
      <c r="H10" s="31" t="s">
        <v>143</v>
      </c>
      <c r="I10" s="31" t="s">
        <v>144</v>
      </c>
      <c r="J10" s="35">
        <v>2023.0</v>
      </c>
      <c r="K10" s="31" t="s">
        <v>135</v>
      </c>
      <c r="L10" s="31" t="s">
        <v>145</v>
      </c>
      <c r="M10" s="36" t="s">
        <v>76</v>
      </c>
      <c r="N10" s="34"/>
      <c r="O10" s="34"/>
      <c r="P10" s="31" t="s">
        <v>77</v>
      </c>
      <c r="Q10" s="34"/>
      <c r="R10" s="36"/>
      <c r="S10" s="31"/>
      <c r="T10" s="31"/>
      <c r="U10" s="35" t="str">
        <f t="shared" si="4"/>
        <v/>
      </c>
      <c r="V10" s="34"/>
      <c r="W10" s="34" t="str">
        <f t="shared" si="5"/>
        <v/>
      </c>
      <c r="X10" s="31"/>
      <c r="Y10" s="31"/>
      <c r="Z10" s="31"/>
      <c r="AA10" s="34"/>
      <c r="AB10" s="36" t="s">
        <v>79</v>
      </c>
      <c r="AC10" s="35">
        <v>1.0</v>
      </c>
      <c r="AD10" s="34">
        <f>TODAY()-10</f>
        <v>46175</v>
      </c>
      <c r="AE10" s="34">
        <f t="shared" si="6"/>
        <v>46205</v>
      </c>
      <c r="AF10" s="31" t="s">
        <v>137</v>
      </c>
      <c r="AG10" s="36" t="s">
        <v>79</v>
      </c>
      <c r="AH10" s="36" t="s">
        <v>146</v>
      </c>
      <c r="AI10" s="35">
        <v>3.0</v>
      </c>
      <c r="AJ10" s="34">
        <f>TODAY()-40</f>
        <v>46145</v>
      </c>
      <c r="AK10" s="34">
        <f t="shared" si="7"/>
        <v>46237</v>
      </c>
      <c r="AL10" s="36"/>
      <c r="AM10" s="35"/>
      <c r="AN10" s="34"/>
      <c r="AO10" s="34" t="str">
        <f t="shared" si="8"/>
        <v/>
      </c>
      <c r="AP10" s="31"/>
      <c r="AQ10" s="31"/>
      <c r="AR10" s="36"/>
      <c r="AS10" s="36"/>
      <c r="AT10" s="35"/>
      <c r="AU10" s="34"/>
      <c r="AV10" s="34" t="str">
        <f t="shared" si="9"/>
        <v/>
      </c>
      <c r="AW10" s="37">
        <v>14.0</v>
      </c>
      <c r="AX10" s="37">
        <v>2.5</v>
      </c>
      <c r="AY10" s="35">
        <f t="shared" si="10"/>
        <v>545</v>
      </c>
      <c r="AZ10" s="37">
        <f t="shared" si="11"/>
        <v>0.2</v>
      </c>
      <c r="BA10" s="37">
        <f t="shared" si="12"/>
        <v>0.7</v>
      </c>
      <c r="BB10" s="35">
        <v>104.0</v>
      </c>
      <c r="BC10" s="31" t="str">
        <f t="shared" si="13"/>
        <v>Hearing protection mandatory</v>
      </c>
      <c r="BD10" s="32" t="s">
        <v>147</v>
      </c>
    </row>
    <row r="11" ht="24.0" customHeight="1">
      <c r="A11" s="31" t="s">
        <v>148</v>
      </c>
      <c r="B11" s="32" t="s">
        <v>149</v>
      </c>
      <c r="C11" s="31" t="s">
        <v>150</v>
      </c>
      <c r="D11" s="33" t="str">
        <f t="shared" si="1"/>
        <v>OK</v>
      </c>
      <c r="E11" s="34">
        <f t="shared" si="2"/>
        <v>46257</v>
      </c>
      <c r="F11" s="35">
        <f t="shared" si="3"/>
        <v>72</v>
      </c>
      <c r="G11" s="31" t="s">
        <v>151</v>
      </c>
      <c r="H11" s="31" t="s">
        <v>152</v>
      </c>
      <c r="I11" s="31" t="s">
        <v>153</v>
      </c>
      <c r="J11" s="35">
        <v>2022.0</v>
      </c>
      <c r="K11" s="31" t="s">
        <v>135</v>
      </c>
      <c r="L11" s="31" t="s">
        <v>136</v>
      </c>
      <c r="M11" s="36" t="s">
        <v>76</v>
      </c>
      <c r="N11" s="34"/>
      <c r="O11" s="34"/>
      <c r="P11" s="31" t="s">
        <v>77</v>
      </c>
      <c r="Q11" s="34"/>
      <c r="R11" s="36"/>
      <c r="S11" s="31"/>
      <c r="T11" s="31"/>
      <c r="U11" s="35" t="str">
        <f t="shared" si="4"/>
        <v/>
      </c>
      <c r="V11" s="34"/>
      <c r="W11" s="34" t="str">
        <f t="shared" si="5"/>
        <v/>
      </c>
      <c r="X11" s="31"/>
      <c r="Y11" s="31"/>
      <c r="Z11" s="31"/>
      <c r="AA11" s="34"/>
      <c r="AB11" s="36"/>
      <c r="AC11" s="35"/>
      <c r="AD11" s="34"/>
      <c r="AE11" s="34" t="str">
        <f t="shared" si="6"/>
        <v/>
      </c>
      <c r="AF11" s="31"/>
      <c r="AG11" s="36" t="s">
        <v>79</v>
      </c>
      <c r="AH11" s="36" t="s">
        <v>146</v>
      </c>
      <c r="AI11" s="35">
        <v>3.0</v>
      </c>
      <c r="AJ11" s="34">
        <f>TODAY()-20</f>
        <v>46165</v>
      </c>
      <c r="AK11" s="34">
        <f t="shared" si="7"/>
        <v>46257</v>
      </c>
      <c r="AL11" s="36"/>
      <c r="AM11" s="35"/>
      <c r="AN11" s="34"/>
      <c r="AO11" s="34" t="str">
        <f t="shared" si="8"/>
        <v/>
      </c>
      <c r="AP11" s="31"/>
      <c r="AQ11" s="31"/>
      <c r="AR11" s="36"/>
      <c r="AS11" s="36"/>
      <c r="AT11" s="35"/>
      <c r="AU11" s="34"/>
      <c r="AV11" s="34" t="str">
        <f t="shared" si="9"/>
        <v/>
      </c>
      <c r="AW11" s="37"/>
      <c r="AX11" s="37"/>
      <c r="AY11" s="35" t="str">
        <f t="shared" si="10"/>
        <v/>
      </c>
      <c r="AZ11" s="37" t="str">
        <f t="shared" si="11"/>
        <v/>
      </c>
      <c r="BA11" s="37" t="str">
        <f t="shared" si="12"/>
        <v/>
      </c>
      <c r="BB11" s="35"/>
      <c r="BC11" s="31" t="str">
        <f t="shared" si="13"/>
        <v/>
      </c>
      <c r="BD11" s="32" t="s">
        <v>154</v>
      </c>
    </row>
    <row r="12" ht="24.0" customHeight="1">
      <c r="A12" s="31" t="s">
        <v>155</v>
      </c>
      <c r="B12" s="32" t="s">
        <v>156</v>
      </c>
      <c r="C12" s="31" t="s">
        <v>157</v>
      </c>
      <c r="D12" s="33" t="str">
        <f t="shared" si="1"/>
        <v>OK</v>
      </c>
      <c r="E12" s="34">
        <f t="shared" si="2"/>
        <v>46350</v>
      </c>
      <c r="F12" s="35">
        <f t="shared" si="3"/>
        <v>165</v>
      </c>
      <c r="G12" s="31" t="s">
        <v>158</v>
      </c>
      <c r="H12" s="31" t="s">
        <v>159</v>
      </c>
      <c r="I12" s="31" t="s">
        <v>160</v>
      </c>
      <c r="J12" s="35">
        <v>2019.0</v>
      </c>
      <c r="K12" s="31" t="s">
        <v>161</v>
      </c>
      <c r="L12" s="31" t="s">
        <v>162</v>
      </c>
      <c r="M12" s="36" t="s">
        <v>76</v>
      </c>
      <c r="N12" s="34"/>
      <c r="O12" s="34"/>
      <c r="P12" s="31" t="s">
        <v>77</v>
      </c>
      <c r="Q12" s="34" t="s">
        <v>163</v>
      </c>
      <c r="R12" s="36"/>
      <c r="S12" s="31"/>
      <c r="T12" s="31"/>
      <c r="U12" s="35" t="str">
        <f t="shared" si="4"/>
        <v/>
      </c>
      <c r="V12" s="34"/>
      <c r="W12" s="34" t="str">
        <f t="shared" si="5"/>
        <v/>
      </c>
      <c r="X12" s="31"/>
      <c r="Y12" s="31"/>
      <c r="Z12" s="31"/>
      <c r="AA12" s="34"/>
      <c r="AB12" s="36" t="s">
        <v>79</v>
      </c>
      <c r="AC12" s="35">
        <v>12.0</v>
      </c>
      <c r="AD12" s="34">
        <f>TODAY()-200</f>
        <v>45985</v>
      </c>
      <c r="AE12" s="34">
        <f t="shared" si="6"/>
        <v>46350</v>
      </c>
      <c r="AF12" s="31" t="s">
        <v>164</v>
      </c>
      <c r="AG12" s="36"/>
      <c r="AH12" s="36"/>
      <c r="AI12" s="35"/>
      <c r="AJ12" s="34"/>
      <c r="AK12" s="34" t="str">
        <f t="shared" si="7"/>
        <v/>
      </c>
      <c r="AL12" s="36"/>
      <c r="AM12" s="35"/>
      <c r="AN12" s="34"/>
      <c r="AO12" s="34" t="str">
        <f t="shared" si="8"/>
        <v/>
      </c>
      <c r="AP12" s="31"/>
      <c r="AQ12" s="31"/>
      <c r="AR12" s="36" t="s">
        <v>79</v>
      </c>
      <c r="AS12" s="36" t="s">
        <v>79</v>
      </c>
      <c r="AT12" s="35">
        <v>24.0</v>
      </c>
      <c r="AU12" s="34">
        <f>TODAY()-300</f>
        <v>45885</v>
      </c>
      <c r="AV12" s="34">
        <f t="shared" si="9"/>
        <v>46615</v>
      </c>
      <c r="AW12" s="37"/>
      <c r="AX12" s="37"/>
      <c r="AY12" s="35" t="str">
        <f t="shared" si="10"/>
        <v/>
      </c>
      <c r="AZ12" s="37" t="str">
        <f t="shared" si="11"/>
        <v/>
      </c>
      <c r="BA12" s="37" t="str">
        <f t="shared" si="12"/>
        <v/>
      </c>
      <c r="BB12" s="35"/>
      <c r="BC12" s="31" t="str">
        <f t="shared" si="13"/>
        <v/>
      </c>
      <c r="BD12" s="32" t="s">
        <v>165</v>
      </c>
    </row>
    <row r="13" ht="24.0" customHeight="1">
      <c r="A13" s="31" t="s">
        <v>166</v>
      </c>
      <c r="B13" s="32" t="s">
        <v>167</v>
      </c>
      <c r="C13" s="31" t="s">
        <v>168</v>
      </c>
      <c r="D13" s="33" t="str">
        <f t="shared" si="1"/>
        <v>OVERDUE</v>
      </c>
      <c r="E13" s="34">
        <f t="shared" si="2"/>
        <v>46170</v>
      </c>
      <c r="F13" s="35">
        <f t="shared" si="3"/>
        <v>-15</v>
      </c>
      <c r="G13" s="31" t="s">
        <v>169</v>
      </c>
      <c r="H13" s="31" t="s">
        <v>170</v>
      </c>
      <c r="I13" s="31" t="s">
        <v>171</v>
      </c>
      <c r="J13" s="35">
        <v>2021.0</v>
      </c>
      <c r="K13" s="31" t="s">
        <v>161</v>
      </c>
      <c r="L13" s="31" t="s">
        <v>172</v>
      </c>
      <c r="M13" s="36" t="s">
        <v>76</v>
      </c>
      <c r="N13" s="34"/>
      <c r="O13" s="34"/>
      <c r="P13" s="31" t="s">
        <v>77</v>
      </c>
      <c r="Q13" s="34"/>
      <c r="R13" s="36"/>
      <c r="S13" s="31"/>
      <c r="T13" s="31"/>
      <c r="U13" s="35" t="str">
        <f t="shared" si="4"/>
        <v/>
      </c>
      <c r="V13" s="34"/>
      <c r="W13" s="34" t="str">
        <f t="shared" si="5"/>
        <v/>
      </c>
      <c r="X13" s="31"/>
      <c r="Y13" s="31"/>
      <c r="Z13" s="31"/>
      <c r="AA13" s="34"/>
      <c r="AB13" s="36"/>
      <c r="AC13" s="35"/>
      <c r="AD13" s="34"/>
      <c r="AE13" s="34" t="str">
        <f t="shared" si="6"/>
        <v/>
      </c>
      <c r="AF13" s="31"/>
      <c r="AG13" s="36"/>
      <c r="AH13" s="36"/>
      <c r="AI13" s="35"/>
      <c r="AJ13" s="34"/>
      <c r="AK13" s="34" t="str">
        <f t="shared" si="7"/>
        <v/>
      </c>
      <c r="AL13" s="36" t="s">
        <v>79</v>
      </c>
      <c r="AM13" s="35">
        <v>12.0</v>
      </c>
      <c r="AN13" s="34">
        <f>TODAY()-380</f>
        <v>45805</v>
      </c>
      <c r="AO13" s="34">
        <f t="shared" si="8"/>
        <v>46170</v>
      </c>
      <c r="AP13" s="31" t="s">
        <v>173</v>
      </c>
      <c r="AQ13" s="31" t="s">
        <v>174</v>
      </c>
      <c r="AR13" s="36"/>
      <c r="AS13" s="36"/>
      <c r="AT13" s="35"/>
      <c r="AU13" s="34"/>
      <c r="AV13" s="34" t="str">
        <f t="shared" si="9"/>
        <v/>
      </c>
      <c r="AW13" s="37"/>
      <c r="AX13" s="37"/>
      <c r="AY13" s="35" t="str">
        <f t="shared" si="10"/>
        <v/>
      </c>
      <c r="AZ13" s="37" t="str">
        <f t="shared" si="11"/>
        <v/>
      </c>
      <c r="BA13" s="37" t="str">
        <f t="shared" si="12"/>
        <v/>
      </c>
      <c r="BB13" s="35"/>
      <c r="BC13" s="31" t="str">
        <f t="shared" si="13"/>
        <v/>
      </c>
      <c r="BD13" s="32" t="s">
        <v>175</v>
      </c>
    </row>
    <row r="14" ht="24.0" customHeight="1">
      <c r="A14" s="31" t="s">
        <v>176</v>
      </c>
      <c r="B14" s="32" t="s">
        <v>177</v>
      </c>
      <c r="C14" s="31" t="s">
        <v>168</v>
      </c>
      <c r="D14" s="33" t="str">
        <f t="shared" si="1"/>
        <v>DUE SOON</v>
      </c>
      <c r="E14" s="34">
        <f t="shared" si="2"/>
        <v>46197</v>
      </c>
      <c r="F14" s="35">
        <f t="shared" si="3"/>
        <v>12</v>
      </c>
      <c r="G14" s="31" t="s">
        <v>178</v>
      </c>
      <c r="H14" s="31" t="s">
        <v>179</v>
      </c>
      <c r="I14" s="31" t="s">
        <v>180</v>
      </c>
      <c r="J14" s="35">
        <v>2024.0</v>
      </c>
      <c r="K14" s="31" t="s">
        <v>181</v>
      </c>
      <c r="L14" s="31" t="s">
        <v>182</v>
      </c>
      <c r="M14" s="36" t="s">
        <v>76</v>
      </c>
      <c r="N14" s="34"/>
      <c r="O14" s="34"/>
      <c r="P14" s="31" t="s">
        <v>77</v>
      </c>
      <c r="Q14" s="34"/>
      <c r="R14" s="36"/>
      <c r="S14" s="31"/>
      <c r="T14" s="31"/>
      <c r="U14" s="35" t="str">
        <f t="shared" si="4"/>
        <v/>
      </c>
      <c r="V14" s="34"/>
      <c r="W14" s="34" t="str">
        <f t="shared" si="5"/>
        <v/>
      </c>
      <c r="X14" s="31"/>
      <c r="Y14" s="31"/>
      <c r="Z14" s="31"/>
      <c r="AA14" s="34"/>
      <c r="AB14" s="36"/>
      <c r="AC14" s="35"/>
      <c r="AD14" s="34"/>
      <c r="AE14" s="34" t="str">
        <f t="shared" si="6"/>
        <v/>
      </c>
      <c r="AF14" s="31"/>
      <c r="AG14" s="36"/>
      <c r="AH14" s="36"/>
      <c r="AI14" s="35"/>
      <c r="AJ14" s="34"/>
      <c r="AK14" s="34" t="str">
        <f t="shared" si="7"/>
        <v/>
      </c>
      <c r="AL14" s="36" t="s">
        <v>79</v>
      </c>
      <c r="AM14" s="35">
        <v>6.0</v>
      </c>
      <c r="AN14" s="34">
        <f>TODAY()-170</f>
        <v>46015</v>
      </c>
      <c r="AO14" s="34">
        <f t="shared" si="8"/>
        <v>46197</v>
      </c>
      <c r="AP14" s="31" t="s">
        <v>183</v>
      </c>
      <c r="AQ14" s="31" t="s">
        <v>184</v>
      </c>
      <c r="AR14" s="36"/>
      <c r="AS14" s="36"/>
      <c r="AT14" s="35"/>
      <c r="AU14" s="34"/>
      <c r="AV14" s="34" t="str">
        <f t="shared" si="9"/>
        <v/>
      </c>
      <c r="AW14" s="37"/>
      <c r="AX14" s="37"/>
      <c r="AY14" s="35" t="str">
        <f t="shared" si="10"/>
        <v/>
      </c>
      <c r="AZ14" s="37" t="str">
        <f t="shared" si="11"/>
        <v/>
      </c>
      <c r="BA14" s="37" t="str">
        <f t="shared" si="12"/>
        <v/>
      </c>
      <c r="BB14" s="35"/>
      <c r="BC14" s="31" t="str">
        <f t="shared" si="13"/>
        <v/>
      </c>
      <c r="BD14" s="32" t="s">
        <v>185</v>
      </c>
    </row>
    <row r="15" ht="24.0" customHeight="1">
      <c r="A15" s="31" t="s">
        <v>186</v>
      </c>
      <c r="B15" s="32" t="s">
        <v>187</v>
      </c>
      <c r="C15" s="31" t="s">
        <v>168</v>
      </c>
      <c r="D15" s="33" t="str">
        <f t="shared" si="1"/>
        <v>OK</v>
      </c>
      <c r="E15" s="34">
        <f t="shared" si="2"/>
        <v>46460</v>
      </c>
      <c r="F15" s="35">
        <f t="shared" si="3"/>
        <v>275</v>
      </c>
      <c r="G15" s="31" t="s">
        <v>188</v>
      </c>
      <c r="H15" s="31" t="s">
        <v>189</v>
      </c>
      <c r="I15" s="31" t="s">
        <v>190</v>
      </c>
      <c r="J15" s="35">
        <v>2023.0</v>
      </c>
      <c r="K15" s="31" t="s">
        <v>161</v>
      </c>
      <c r="L15" s="31" t="s">
        <v>164</v>
      </c>
      <c r="M15" s="36" t="s">
        <v>76</v>
      </c>
      <c r="N15" s="34"/>
      <c r="O15" s="34"/>
      <c r="P15" s="31" t="s">
        <v>77</v>
      </c>
      <c r="Q15" s="34"/>
      <c r="R15" s="36"/>
      <c r="S15" s="31"/>
      <c r="T15" s="31"/>
      <c r="U15" s="35" t="str">
        <f t="shared" si="4"/>
        <v/>
      </c>
      <c r="V15" s="34"/>
      <c r="W15" s="34" t="str">
        <f t="shared" si="5"/>
        <v/>
      </c>
      <c r="X15" s="31"/>
      <c r="Y15" s="31"/>
      <c r="Z15" s="31"/>
      <c r="AA15" s="34"/>
      <c r="AB15" s="36"/>
      <c r="AC15" s="35"/>
      <c r="AD15" s="34"/>
      <c r="AE15" s="34" t="str">
        <f t="shared" si="6"/>
        <v/>
      </c>
      <c r="AF15" s="31"/>
      <c r="AG15" s="36"/>
      <c r="AH15" s="36"/>
      <c r="AI15" s="35"/>
      <c r="AJ15" s="34"/>
      <c r="AK15" s="34" t="str">
        <f t="shared" si="7"/>
        <v/>
      </c>
      <c r="AL15" s="36" t="s">
        <v>79</v>
      </c>
      <c r="AM15" s="35">
        <v>12.0</v>
      </c>
      <c r="AN15" s="34">
        <f>TODAY()-90</f>
        <v>46095</v>
      </c>
      <c r="AO15" s="34">
        <f t="shared" si="8"/>
        <v>46460</v>
      </c>
      <c r="AP15" s="31" t="s">
        <v>173</v>
      </c>
      <c r="AQ15" s="31" t="s">
        <v>191</v>
      </c>
      <c r="AR15" s="36"/>
      <c r="AS15" s="36"/>
      <c r="AT15" s="35"/>
      <c r="AU15" s="34"/>
      <c r="AV15" s="34" t="str">
        <f t="shared" si="9"/>
        <v/>
      </c>
      <c r="AW15" s="37"/>
      <c r="AX15" s="37"/>
      <c r="AY15" s="35" t="str">
        <f t="shared" si="10"/>
        <v/>
      </c>
      <c r="AZ15" s="37" t="str">
        <f t="shared" si="11"/>
        <v/>
      </c>
      <c r="BA15" s="37" t="str">
        <f t="shared" si="12"/>
        <v/>
      </c>
      <c r="BB15" s="35"/>
      <c r="BC15" s="31" t="str">
        <f t="shared" si="13"/>
        <v/>
      </c>
      <c r="BD15" s="32" t="s">
        <v>192</v>
      </c>
    </row>
    <row r="16" ht="24.0" customHeight="1">
      <c r="A16" s="31" t="s">
        <v>193</v>
      </c>
      <c r="B16" s="32" t="s">
        <v>194</v>
      </c>
      <c r="C16" s="31" t="s">
        <v>131</v>
      </c>
      <c r="D16" s="33" t="str">
        <f t="shared" si="1"/>
        <v>DUE SOON</v>
      </c>
      <c r="E16" s="34">
        <f t="shared" si="2"/>
        <v>46196</v>
      </c>
      <c r="F16" s="35">
        <f t="shared" si="3"/>
        <v>11</v>
      </c>
      <c r="G16" s="31" t="s">
        <v>195</v>
      </c>
      <c r="H16" s="31" t="s">
        <v>196</v>
      </c>
      <c r="I16" s="31" t="s">
        <v>197</v>
      </c>
      <c r="J16" s="35">
        <v>2024.0</v>
      </c>
      <c r="K16" s="31" t="s">
        <v>107</v>
      </c>
      <c r="L16" s="31" t="s">
        <v>108</v>
      </c>
      <c r="M16" s="36" t="s">
        <v>76</v>
      </c>
      <c r="N16" s="34"/>
      <c r="O16" s="34"/>
      <c r="P16" s="31" t="s">
        <v>77</v>
      </c>
      <c r="Q16" s="34"/>
      <c r="R16" s="36"/>
      <c r="S16" s="31"/>
      <c r="T16" s="31"/>
      <c r="U16" s="35" t="str">
        <f t="shared" si="4"/>
        <v/>
      </c>
      <c r="V16" s="34"/>
      <c r="W16" s="34" t="str">
        <f t="shared" si="5"/>
        <v/>
      </c>
      <c r="X16" s="31"/>
      <c r="Y16" s="31"/>
      <c r="Z16" s="31"/>
      <c r="AA16" s="34"/>
      <c r="AB16" s="36" t="s">
        <v>79</v>
      </c>
      <c r="AC16" s="35">
        <v>1.0</v>
      </c>
      <c r="AD16" s="34">
        <f>TODAY()-20</f>
        <v>46165</v>
      </c>
      <c r="AE16" s="34">
        <f t="shared" si="6"/>
        <v>46196</v>
      </c>
      <c r="AF16" s="31" t="s">
        <v>137</v>
      </c>
      <c r="AG16" s="36"/>
      <c r="AH16" s="36"/>
      <c r="AI16" s="35"/>
      <c r="AJ16" s="34"/>
      <c r="AK16" s="34" t="str">
        <f t="shared" si="7"/>
        <v/>
      </c>
      <c r="AL16" s="36"/>
      <c r="AM16" s="35"/>
      <c r="AN16" s="34"/>
      <c r="AO16" s="34" t="str">
        <f t="shared" si="8"/>
        <v/>
      </c>
      <c r="AP16" s="31"/>
      <c r="AQ16" s="31"/>
      <c r="AR16" s="36"/>
      <c r="AS16" s="36"/>
      <c r="AT16" s="35"/>
      <c r="AU16" s="34"/>
      <c r="AV16" s="34" t="str">
        <f t="shared" si="9"/>
        <v/>
      </c>
      <c r="AW16" s="37">
        <v>4.5</v>
      </c>
      <c r="AX16" s="37">
        <v>1.0</v>
      </c>
      <c r="AY16" s="35">
        <f t="shared" si="10"/>
        <v>61</v>
      </c>
      <c r="AZ16" s="37">
        <f t="shared" si="11"/>
        <v>1.6</v>
      </c>
      <c r="BA16" s="37">
        <f t="shared" si="12"/>
        <v>6.6</v>
      </c>
      <c r="BB16" s="35">
        <v>98.0</v>
      </c>
      <c r="BC16" s="31" t="str">
        <f t="shared" si="13"/>
        <v>Hearing protection mandatory</v>
      </c>
      <c r="BD16" s="32" t="s">
        <v>198</v>
      </c>
    </row>
    <row r="17" ht="15.75" customHeight="1">
      <c r="A17" s="31"/>
      <c r="B17" s="32"/>
      <c r="C17" s="31"/>
      <c r="D17" s="33" t="str">
        <f t="shared" si="1"/>
        <v>-</v>
      </c>
      <c r="E17" s="34" t="str">
        <f t="shared" si="2"/>
        <v/>
      </c>
      <c r="F17" s="35" t="str">
        <f t="shared" si="3"/>
        <v/>
      </c>
      <c r="G17" s="31"/>
      <c r="H17" s="31"/>
      <c r="I17" s="31"/>
      <c r="J17" s="35"/>
      <c r="K17" s="31"/>
      <c r="L17" s="31"/>
      <c r="M17" s="36"/>
      <c r="N17" s="34"/>
      <c r="O17" s="34"/>
      <c r="P17" s="31"/>
      <c r="Q17" s="34"/>
      <c r="R17" s="36"/>
      <c r="S17" s="31"/>
      <c r="T17" s="31"/>
      <c r="U17" s="35" t="str">
        <f t="shared" si="4"/>
        <v/>
      </c>
      <c r="V17" s="34"/>
      <c r="W17" s="34" t="str">
        <f t="shared" si="5"/>
        <v/>
      </c>
      <c r="X17" s="31"/>
      <c r="Y17" s="31"/>
      <c r="Z17" s="31"/>
      <c r="AA17" s="34"/>
      <c r="AB17" s="36"/>
      <c r="AC17" s="35"/>
      <c r="AD17" s="34"/>
      <c r="AE17" s="34" t="str">
        <f t="shared" si="6"/>
        <v/>
      </c>
      <c r="AF17" s="31"/>
      <c r="AG17" s="36"/>
      <c r="AH17" s="36"/>
      <c r="AI17" s="35"/>
      <c r="AJ17" s="34"/>
      <c r="AK17" s="34" t="str">
        <f t="shared" si="7"/>
        <v/>
      </c>
      <c r="AL17" s="36"/>
      <c r="AM17" s="35"/>
      <c r="AN17" s="34"/>
      <c r="AO17" s="34" t="str">
        <f t="shared" si="8"/>
        <v/>
      </c>
      <c r="AP17" s="31"/>
      <c r="AQ17" s="31"/>
      <c r="AR17" s="36"/>
      <c r="AS17" s="36"/>
      <c r="AT17" s="35"/>
      <c r="AU17" s="34"/>
      <c r="AV17" s="34" t="str">
        <f t="shared" si="9"/>
        <v/>
      </c>
      <c r="AW17" s="37"/>
      <c r="AX17" s="37"/>
      <c r="AY17" s="35" t="str">
        <f t="shared" si="10"/>
        <v/>
      </c>
      <c r="AZ17" s="37" t="str">
        <f t="shared" si="11"/>
        <v/>
      </c>
      <c r="BA17" s="37" t="str">
        <f t="shared" si="12"/>
        <v/>
      </c>
      <c r="BB17" s="35"/>
      <c r="BC17" s="31" t="str">
        <f t="shared" si="13"/>
        <v/>
      </c>
      <c r="BD17" s="32"/>
    </row>
    <row r="18" ht="15.75" customHeight="1">
      <c r="A18" s="31"/>
      <c r="B18" s="32"/>
      <c r="C18" s="31"/>
      <c r="D18" s="33" t="str">
        <f t="shared" si="1"/>
        <v>-</v>
      </c>
      <c r="E18" s="34" t="str">
        <f t="shared" si="2"/>
        <v/>
      </c>
      <c r="F18" s="35" t="str">
        <f t="shared" si="3"/>
        <v/>
      </c>
      <c r="G18" s="31"/>
      <c r="H18" s="31"/>
      <c r="I18" s="31"/>
      <c r="J18" s="35"/>
      <c r="K18" s="31"/>
      <c r="L18" s="31"/>
      <c r="M18" s="36"/>
      <c r="N18" s="34"/>
      <c r="O18" s="34"/>
      <c r="P18" s="31"/>
      <c r="Q18" s="34"/>
      <c r="R18" s="36"/>
      <c r="S18" s="31"/>
      <c r="T18" s="31"/>
      <c r="U18" s="35" t="str">
        <f t="shared" si="4"/>
        <v/>
      </c>
      <c r="V18" s="34"/>
      <c r="W18" s="34" t="str">
        <f t="shared" si="5"/>
        <v/>
      </c>
      <c r="X18" s="31"/>
      <c r="Y18" s="31"/>
      <c r="Z18" s="31"/>
      <c r="AA18" s="34"/>
      <c r="AB18" s="36"/>
      <c r="AC18" s="35"/>
      <c r="AD18" s="34"/>
      <c r="AE18" s="34" t="str">
        <f t="shared" si="6"/>
        <v/>
      </c>
      <c r="AF18" s="31"/>
      <c r="AG18" s="36"/>
      <c r="AH18" s="36"/>
      <c r="AI18" s="35"/>
      <c r="AJ18" s="34"/>
      <c r="AK18" s="34" t="str">
        <f t="shared" si="7"/>
        <v/>
      </c>
      <c r="AL18" s="36"/>
      <c r="AM18" s="35"/>
      <c r="AN18" s="34"/>
      <c r="AO18" s="34" t="str">
        <f t="shared" si="8"/>
        <v/>
      </c>
      <c r="AP18" s="31"/>
      <c r="AQ18" s="31"/>
      <c r="AR18" s="36"/>
      <c r="AS18" s="36"/>
      <c r="AT18" s="35"/>
      <c r="AU18" s="34"/>
      <c r="AV18" s="34" t="str">
        <f t="shared" si="9"/>
        <v/>
      </c>
      <c r="AW18" s="37"/>
      <c r="AX18" s="37"/>
      <c r="AY18" s="35" t="str">
        <f t="shared" si="10"/>
        <v/>
      </c>
      <c r="AZ18" s="37" t="str">
        <f t="shared" si="11"/>
        <v/>
      </c>
      <c r="BA18" s="37" t="str">
        <f t="shared" si="12"/>
        <v/>
      </c>
      <c r="BB18" s="35"/>
      <c r="BC18" s="31" t="str">
        <f t="shared" si="13"/>
        <v/>
      </c>
      <c r="BD18" s="32"/>
    </row>
    <row r="19" ht="15.75" customHeight="1">
      <c r="A19" s="31"/>
      <c r="B19" s="32"/>
      <c r="C19" s="31"/>
      <c r="D19" s="33" t="str">
        <f t="shared" si="1"/>
        <v>-</v>
      </c>
      <c r="E19" s="34" t="str">
        <f t="shared" si="2"/>
        <v/>
      </c>
      <c r="F19" s="35" t="str">
        <f t="shared" si="3"/>
        <v/>
      </c>
      <c r="G19" s="31"/>
      <c r="H19" s="31"/>
      <c r="I19" s="31"/>
      <c r="J19" s="35"/>
      <c r="K19" s="31"/>
      <c r="L19" s="31"/>
      <c r="M19" s="36"/>
      <c r="N19" s="34"/>
      <c r="O19" s="34"/>
      <c r="P19" s="31"/>
      <c r="Q19" s="34"/>
      <c r="R19" s="36"/>
      <c r="S19" s="31"/>
      <c r="T19" s="31"/>
      <c r="U19" s="35" t="str">
        <f t="shared" si="4"/>
        <v/>
      </c>
      <c r="V19" s="34"/>
      <c r="W19" s="34" t="str">
        <f t="shared" si="5"/>
        <v/>
      </c>
      <c r="X19" s="31"/>
      <c r="Y19" s="31"/>
      <c r="Z19" s="31"/>
      <c r="AA19" s="34"/>
      <c r="AB19" s="36"/>
      <c r="AC19" s="35"/>
      <c r="AD19" s="34"/>
      <c r="AE19" s="34" t="str">
        <f t="shared" si="6"/>
        <v/>
      </c>
      <c r="AF19" s="31"/>
      <c r="AG19" s="36"/>
      <c r="AH19" s="36"/>
      <c r="AI19" s="35"/>
      <c r="AJ19" s="34"/>
      <c r="AK19" s="34" t="str">
        <f t="shared" si="7"/>
        <v/>
      </c>
      <c r="AL19" s="36"/>
      <c r="AM19" s="35"/>
      <c r="AN19" s="34"/>
      <c r="AO19" s="34" t="str">
        <f t="shared" si="8"/>
        <v/>
      </c>
      <c r="AP19" s="31"/>
      <c r="AQ19" s="31"/>
      <c r="AR19" s="36"/>
      <c r="AS19" s="36"/>
      <c r="AT19" s="35"/>
      <c r="AU19" s="34"/>
      <c r="AV19" s="34" t="str">
        <f t="shared" si="9"/>
        <v/>
      </c>
      <c r="AW19" s="37"/>
      <c r="AX19" s="37"/>
      <c r="AY19" s="35" t="str">
        <f t="shared" si="10"/>
        <v/>
      </c>
      <c r="AZ19" s="37" t="str">
        <f t="shared" si="11"/>
        <v/>
      </c>
      <c r="BA19" s="37" t="str">
        <f t="shared" si="12"/>
        <v/>
      </c>
      <c r="BB19" s="35"/>
      <c r="BC19" s="31" t="str">
        <f t="shared" si="13"/>
        <v/>
      </c>
      <c r="BD19" s="32"/>
    </row>
    <row r="20" ht="15.75" customHeight="1">
      <c r="A20" s="31"/>
      <c r="B20" s="32"/>
      <c r="C20" s="31"/>
      <c r="D20" s="33" t="str">
        <f t="shared" si="1"/>
        <v>-</v>
      </c>
      <c r="E20" s="34" t="str">
        <f t="shared" si="2"/>
        <v/>
      </c>
      <c r="F20" s="35" t="str">
        <f t="shared" si="3"/>
        <v/>
      </c>
      <c r="G20" s="31"/>
      <c r="H20" s="31"/>
      <c r="I20" s="31"/>
      <c r="J20" s="35"/>
      <c r="K20" s="31"/>
      <c r="L20" s="31"/>
      <c r="M20" s="36"/>
      <c r="N20" s="34"/>
      <c r="O20" s="34"/>
      <c r="P20" s="31"/>
      <c r="Q20" s="34"/>
      <c r="R20" s="36"/>
      <c r="S20" s="31"/>
      <c r="T20" s="31"/>
      <c r="U20" s="35" t="str">
        <f t="shared" si="4"/>
        <v/>
      </c>
      <c r="V20" s="34"/>
      <c r="W20" s="34" t="str">
        <f t="shared" si="5"/>
        <v/>
      </c>
      <c r="X20" s="31"/>
      <c r="Y20" s="31"/>
      <c r="Z20" s="31"/>
      <c r="AA20" s="34"/>
      <c r="AB20" s="36"/>
      <c r="AC20" s="35"/>
      <c r="AD20" s="34"/>
      <c r="AE20" s="34" t="str">
        <f t="shared" si="6"/>
        <v/>
      </c>
      <c r="AF20" s="31"/>
      <c r="AG20" s="36"/>
      <c r="AH20" s="36"/>
      <c r="AI20" s="35"/>
      <c r="AJ20" s="34"/>
      <c r="AK20" s="34" t="str">
        <f t="shared" si="7"/>
        <v/>
      </c>
      <c r="AL20" s="36"/>
      <c r="AM20" s="35"/>
      <c r="AN20" s="34"/>
      <c r="AO20" s="34" t="str">
        <f t="shared" si="8"/>
        <v/>
      </c>
      <c r="AP20" s="31"/>
      <c r="AQ20" s="31"/>
      <c r="AR20" s="36"/>
      <c r="AS20" s="36"/>
      <c r="AT20" s="35"/>
      <c r="AU20" s="34"/>
      <c r="AV20" s="34" t="str">
        <f t="shared" si="9"/>
        <v/>
      </c>
      <c r="AW20" s="37"/>
      <c r="AX20" s="37"/>
      <c r="AY20" s="35" t="str">
        <f t="shared" si="10"/>
        <v/>
      </c>
      <c r="AZ20" s="37" t="str">
        <f t="shared" si="11"/>
        <v/>
      </c>
      <c r="BA20" s="37" t="str">
        <f t="shared" si="12"/>
        <v/>
      </c>
      <c r="BB20" s="35"/>
      <c r="BC20" s="31" t="str">
        <f t="shared" si="13"/>
        <v/>
      </c>
      <c r="BD20" s="32"/>
    </row>
    <row r="21" ht="15.75" customHeight="1">
      <c r="A21" s="31"/>
      <c r="B21" s="32"/>
      <c r="C21" s="31"/>
      <c r="D21" s="33" t="str">
        <f t="shared" si="1"/>
        <v>-</v>
      </c>
      <c r="E21" s="34" t="str">
        <f t="shared" si="2"/>
        <v/>
      </c>
      <c r="F21" s="35" t="str">
        <f t="shared" si="3"/>
        <v/>
      </c>
      <c r="G21" s="31"/>
      <c r="H21" s="31"/>
      <c r="I21" s="31"/>
      <c r="J21" s="35"/>
      <c r="K21" s="31"/>
      <c r="L21" s="31"/>
      <c r="M21" s="36"/>
      <c r="N21" s="34"/>
      <c r="O21" s="34"/>
      <c r="P21" s="31"/>
      <c r="Q21" s="34"/>
      <c r="R21" s="36"/>
      <c r="S21" s="31"/>
      <c r="T21" s="31"/>
      <c r="U21" s="35" t="str">
        <f t="shared" si="4"/>
        <v/>
      </c>
      <c r="V21" s="34"/>
      <c r="W21" s="34" t="str">
        <f t="shared" si="5"/>
        <v/>
      </c>
      <c r="X21" s="31"/>
      <c r="Y21" s="31"/>
      <c r="Z21" s="31"/>
      <c r="AA21" s="34"/>
      <c r="AB21" s="36"/>
      <c r="AC21" s="35"/>
      <c r="AD21" s="34"/>
      <c r="AE21" s="34" t="str">
        <f t="shared" si="6"/>
        <v/>
      </c>
      <c r="AF21" s="31"/>
      <c r="AG21" s="36"/>
      <c r="AH21" s="36"/>
      <c r="AI21" s="35"/>
      <c r="AJ21" s="34"/>
      <c r="AK21" s="34" t="str">
        <f t="shared" si="7"/>
        <v/>
      </c>
      <c r="AL21" s="36"/>
      <c r="AM21" s="35"/>
      <c r="AN21" s="34"/>
      <c r="AO21" s="34" t="str">
        <f t="shared" si="8"/>
        <v/>
      </c>
      <c r="AP21" s="31"/>
      <c r="AQ21" s="31"/>
      <c r="AR21" s="36"/>
      <c r="AS21" s="36"/>
      <c r="AT21" s="35"/>
      <c r="AU21" s="34"/>
      <c r="AV21" s="34" t="str">
        <f t="shared" si="9"/>
        <v/>
      </c>
      <c r="AW21" s="37"/>
      <c r="AX21" s="37"/>
      <c r="AY21" s="35" t="str">
        <f t="shared" si="10"/>
        <v/>
      </c>
      <c r="AZ21" s="37" t="str">
        <f t="shared" si="11"/>
        <v/>
      </c>
      <c r="BA21" s="37" t="str">
        <f t="shared" si="12"/>
        <v/>
      </c>
      <c r="BB21" s="35"/>
      <c r="BC21" s="31" t="str">
        <f t="shared" si="13"/>
        <v/>
      </c>
      <c r="BD21" s="32"/>
    </row>
    <row r="22" ht="15.75" customHeight="1">
      <c r="A22" s="31"/>
      <c r="B22" s="32"/>
      <c r="C22" s="31"/>
      <c r="D22" s="33" t="str">
        <f t="shared" si="1"/>
        <v>-</v>
      </c>
      <c r="E22" s="34" t="str">
        <f t="shared" si="2"/>
        <v/>
      </c>
      <c r="F22" s="35" t="str">
        <f t="shared" si="3"/>
        <v/>
      </c>
      <c r="G22" s="31"/>
      <c r="H22" s="31"/>
      <c r="I22" s="31"/>
      <c r="J22" s="35"/>
      <c r="K22" s="31"/>
      <c r="L22" s="31"/>
      <c r="M22" s="36"/>
      <c r="N22" s="34"/>
      <c r="O22" s="34"/>
      <c r="P22" s="31"/>
      <c r="Q22" s="34"/>
      <c r="R22" s="36"/>
      <c r="S22" s="31"/>
      <c r="T22" s="31"/>
      <c r="U22" s="35" t="str">
        <f t="shared" si="4"/>
        <v/>
      </c>
      <c r="V22" s="34"/>
      <c r="W22" s="34" t="str">
        <f t="shared" si="5"/>
        <v/>
      </c>
      <c r="X22" s="31"/>
      <c r="Y22" s="31"/>
      <c r="Z22" s="31"/>
      <c r="AA22" s="34"/>
      <c r="AB22" s="36"/>
      <c r="AC22" s="35"/>
      <c r="AD22" s="34"/>
      <c r="AE22" s="34" t="str">
        <f t="shared" si="6"/>
        <v/>
      </c>
      <c r="AF22" s="31"/>
      <c r="AG22" s="36"/>
      <c r="AH22" s="36"/>
      <c r="AI22" s="35"/>
      <c r="AJ22" s="34"/>
      <c r="AK22" s="34" t="str">
        <f t="shared" si="7"/>
        <v/>
      </c>
      <c r="AL22" s="36"/>
      <c r="AM22" s="35"/>
      <c r="AN22" s="34"/>
      <c r="AO22" s="34" t="str">
        <f t="shared" si="8"/>
        <v/>
      </c>
      <c r="AP22" s="31"/>
      <c r="AQ22" s="31"/>
      <c r="AR22" s="36"/>
      <c r="AS22" s="36"/>
      <c r="AT22" s="35"/>
      <c r="AU22" s="34"/>
      <c r="AV22" s="34" t="str">
        <f t="shared" si="9"/>
        <v/>
      </c>
      <c r="AW22" s="37"/>
      <c r="AX22" s="37"/>
      <c r="AY22" s="35" t="str">
        <f t="shared" si="10"/>
        <v/>
      </c>
      <c r="AZ22" s="37" t="str">
        <f t="shared" si="11"/>
        <v/>
      </c>
      <c r="BA22" s="37" t="str">
        <f t="shared" si="12"/>
        <v/>
      </c>
      <c r="BB22" s="35"/>
      <c r="BC22" s="31" t="str">
        <f t="shared" si="13"/>
        <v/>
      </c>
      <c r="BD22" s="32"/>
    </row>
    <row r="23" ht="15.75" customHeight="1">
      <c r="A23" s="31"/>
      <c r="B23" s="32"/>
      <c r="C23" s="31"/>
      <c r="D23" s="33" t="str">
        <f t="shared" si="1"/>
        <v>-</v>
      </c>
      <c r="E23" s="34" t="str">
        <f t="shared" si="2"/>
        <v/>
      </c>
      <c r="F23" s="35" t="str">
        <f t="shared" si="3"/>
        <v/>
      </c>
      <c r="G23" s="31"/>
      <c r="H23" s="31"/>
      <c r="I23" s="31"/>
      <c r="J23" s="35"/>
      <c r="K23" s="31"/>
      <c r="L23" s="31"/>
      <c r="M23" s="36"/>
      <c r="N23" s="34"/>
      <c r="O23" s="34"/>
      <c r="P23" s="31"/>
      <c r="Q23" s="34"/>
      <c r="R23" s="36"/>
      <c r="S23" s="31"/>
      <c r="T23" s="31"/>
      <c r="U23" s="35" t="str">
        <f t="shared" si="4"/>
        <v/>
      </c>
      <c r="V23" s="34"/>
      <c r="W23" s="34" t="str">
        <f t="shared" si="5"/>
        <v/>
      </c>
      <c r="X23" s="31"/>
      <c r="Y23" s="31"/>
      <c r="Z23" s="31"/>
      <c r="AA23" s="34"/>
      <c r="AB23" s="36"/>
      <c r="AC23" s="35"/>
      <c r="AD23" s="34"/>
      <c r="AE23" s="34" t="str">
        <f t="shared" si="6"/>
        <v/>
      </c>
      <c r="AF23" s="31"/>
      <c r="AG23" s="36"/>
      <c r="AH23" s="36"/>
      <c r="AI23" s="35"/>
      <c r="AJ23" s="34"/>
      <c r="AK23" s="34" t="str">
        <f t="shared" si="7"/>
        <v/>
      </c>
      <c r="AL23" s="36"/>
      <c r="AM23" s="35"/>
      <c r="AN23" s="34"/>
      <c r="AO23" s="34" t="str">
        <f t="shared" si="8"/>
        <v/>
      </c>
      <c r="AP23" s="31"/>
      <c r="AQ23" s="31"/>
      <c r="AR23" s="36"/>
      <c r="AS23" s="36"/>
      <c r="AT23" s="35"/>
      <c r="AU23" s="34"/>
      <c r="AV23" s="34" t="str">
        <f t="shared" si="9"/>
        <v/>
      </c>
      <c r="AW23" s="37"/>
      <c r="AX23" s="37"/>
      <c r="AY23" s="35" t="str">
        <f t="shared" si="10"/>
        <v/>
      </c>
      <c r="AZ23" s="37" t="str">
        <f t="shared" si="11"/>
        <v/>
      </c>
      <c r="BA23" s="37" t="str">
        <f t="shared" si="12"/>
        <v/>
      </c>
      <c r="BB23" s="35"/>
      <c r="BC23" s="31" t="str">
        <f t="shared" si="13"/>
        <v/>
      </c>
      <c r="BD23" s="32"/>
    </row>
    <row r="24" ht="15.75" customHeight="1">
      <c r="A24" s="31"/>
      <c r="B24" s="32"/>
      <c r="C24" s="31"/>
      <c r="D24" s="33" t="str">
        <f t="shared" si="1"/>
        <v>-</v>
      </c>
      <c r="E24" s="34" t="str">
        <f t="shared" si="2"/>
        <v/>
      </c>
      <c r="F24" s="35" t="str">
        <f t="shared" si="3"/>
        <v/>
      </c>
      <c r="G24" s="31"/>
      <c r="H24" s="31"/>
      <c r="I24" s="31"/>
      <c r="J24" s="35"/>
      <c r="K24" s="31"/>
      <c r="L24" s="31"/>
      <c r="M24" s="36"/>
      <c r="N24" s="34"/>
      <c r="O24" s="34"/>
      <c r="P24" s="31"/>
      <c r="Q24" s="34"/>
      <c r="R24" s="36"/>
      <c r="S24" s="31"/>
      <c r="T24" s="31"/>
      <c r="U24" s="35" t="str">
        <f t="shared" si="4"/>
        <v/>
      </c>
      <c r="V24" s="34"/>
      <c r="W24" s="34" t="str">
        <f t="shared" si="5"/>
        <v/>
      </c>
      <c r="X24" s="31"/>
      <c r="Y24" s="31"/>
      <c r="Z24" s="31"/>
      <c r="AA24" s="34"/>
      <c r="AB24" s="36"/>
      <c r="AC24" s="35"/>
      <c r="AD24" s="34"/>
      <c r="AE24" s="34" t="str">
        <f t="shared" si="6"/>
        <v/>
      </c>
      <c r="AF24" s="31"/>
      <c r="AG24" s="36"/>
      <c r="AH24" s="36"/>
      <c r="AI24" s="35"/>
      <c r="AJ24" s="34"/>
      <c r="AK24" s="34" t="str">
        <f t="shared" si="7"/>
        <v/>
      </c>
      <c r="AL24" s="36"/>
      <c r="AM24" s="35"/>
      <c r="AN24" s="34"/>
      <c r="AO24" s="34" t="str">
        <f t="shared" si="8"/>
        <v/>
      </c>
      <c r="AP24" s="31"/>
      <c r="AQ24" s="31"/>
      <c r="AR24" s="36"/>
      <c r="AS24" s="36"/>
      <c r="AT24" s="35"/>
      <c r="AU24" s="34"/>
      <c r="AV24" s="34" t="str">
        <f t="shared" si="9"/>
        <v/>
      </c>
      <c r="AW24" s="37"/>
      <c r="AX24" s="37"/>
      <c r="AY24" s="35" t="str">
        <f t="shared" si="10"/>
        <v/>
      </c>
      <c r="AZ24" s="37" t="str">
        <f t="shared" si="11"/>
        <v/>
      </c>
      <c r="BA24" s="37" t="str">
        <f t="shared" si="12"/>
        <v/>
      </c>
      <c r="BB24" s="35"/>
      <c r="BC24" s="31" t="str">
        <f t="shared" si="13"/>
        <v/>
      </c>
      <c r="BD24" s="32"/>
    </row>
    <row r="25" ht="15.75" customHeight="1">
      <c r="A25" s="31"/>
      <c r="B25" s="32"/>
      <c r="C25" s="31"/>
      <c r="D25" s="33" t="str">
        <f t="shared" si="1"/>
        <v>-</v>
      </c>
      <c r="E25" s="34" t="str">
        <f t="shared" si="2"/>
        <v/>
      </c>
      <c r="F25" s="35" t="str">
        <f t="shared" si="3"/>
        <v/>
      </c>
      <c r="G25" s="31"/>
      <c r="H25" s="31"/>
      <c r="I25" s="31"/>
      <c r="J25" s="35"/>
      <c r="K25" s="31"/>
      <c r="L25" s="31"/>
      <c r="M25" s="36"/>
      <c r="N25" s="34"/>
      <c r="O25" s="34"/>
      <c r="P25" s="31"/>
      <c r="Q25" s="34"/>
      <c r="R25" s="36"/>
      <c r="S25" s="31"/>
      <c r="T25" s="31"/>
      <c r="U25" s="35" t="str">
        <f t="shared" si="4"/>
        <v/>
      </c>
      <c r="V25" s="34"/>
      <c r="W25" s="34" t="str">
        <f t="shared" si="5"/>
        <v/>
      </c>
      <c r="X25" s="31"/>
      <c r="Y25" s="31"/>
      <c r="Z25" s="31"/>
      <c r="AA25" s="34"/>
      <c r="AB25" s="36"/>
      <c r="AC25" s="35"/>
      <c r="AD25" s="34"/>
      <c r="AE25" s="34" t="str">
        <f t="shared" si="6"/>
        <v/>
      </c>
      <c r="AF25" s="31"/>
      <c r="AG25" s="36"/>
      <c r="AH25" s="36"/>
      <c r="AI25" s="35"/>
      <c r="AJ25" s="34"/>
      <c r="AK25" s="34" t="str">
        <f t="shared" si="7"/>
        <v/>
      </c>
      <c r="AL25" s="36"/>
      <c r="AM25" s="35"/>
      <c r="AN25" s="34"/>
      <c r="AO25" s="34" t="str">
        <f t="shared" si="8"/>
        <v/>
      </c>
      <c r="AP25" s="31"/>
      <c r="AQ25" s="31"/>
      <c r="AR25" s="36"/>
      <c r="AS25" s="36"/>
      <c r="AT25" s="35"/>
      <c r="AU25" s="34"/>
      <c r="AV25" s="34" t="str">
        <f t="shared" si="9"/>
        <v/>
      </c>
      <c r="AW25" s="37"/>
      <c r="AX25" s="37"/>
      <c r="AY25" s="35" t="str">
        <f t="shared" si="10"/>
        <v/>
      </c>
      <c r="AZ25" s="37" t="str">
        <f t="shared" si="11"/>
        <v/>
      </c>
      <c r="BA25" s="37" t="str">
        <f t="shared" si="12"/>
        <v/>
      </c>
      <c r="BB25" s="35"/>
      <c r="BC25" s="31" t="str">
        <f t="shared" si="13"/>
        <v/>
      </c>
      <c r="BD25" s="32"/>
    </row>
    <row r="26" ht="15.75" customHeight="1">
      <c r="A26" s="31"/>
      <c r="B26" s="32"/>
      <c r="C26" s="31"/>
      <c r="D26" s="33" t="str">
        <f t="shared" si="1"/>
        <v>-</v>
      </c>
      <c r="E26" s="34" t="str">
        <f t="shared" si="2"/>
        <v/>
      </c>
      <c r="F26" s="35" t="str">
        <f t="shared" si="3"/>
        <v/>
      </c>
      <c r="G26" s="31"/>
      <c r="H26" s="31"/>
      <c r="I26" s="31"/>
      <c r="J26" s="35"/>
      <c r="K26" s="31"/>
      <c r="L26" s="31"/>
      <c r="M26" s="36"/>
      <c r="N26" s="34"/>
      <c r="O26" s="34"/>
      <c r="P26" s="31"/>
      <c r="Q26" s="34"/>
      <c r="R26" s="36"/>
      <c r="S26" s="31"/>
      <c r="T26" s="31"/>
      <c r="U26" s="35" t="str">
        <f t="shared" si="4"/>
        <v/>
      </c>
      <c r="V26" s="34"/>
      <c r="W26" s="34" t="str">
        <f t="shared" si="5"/>
        <v/>
      </c>
      <c r="X26" s="31"/>
      <c r="Y26" s="31"/>
      <c r="Z26" s="31"/>
      <c r="AA26" s="34"/>
      <c r="AB26" s="36"/>
      <c r="AC26" s="35"/>
      <c r="AD26" s="34"/>
      <c r="AE26" s="34" t="str">
        <f t="shared" si="6"/>
        <v/>
      </c>
      <c r="AF26" s="31"/>
      <c r="AG26" s="36"/>
      <c r="AH26" s="36"/>
      <c r="AI26" s="35"/>
      <c r="AJ26" s="34"/>
      <c r="AK26" s="34" t="str">
        <f t="shared" si="7"/>
        <v/>
      </c>
      <c r="AL26" s="36"/>
      <c r="AM26" s="35"/>
      <c r="AN26" s="34"/>
      <c r="AO26" s="34" t="str">
        <f t="shared" si="8"/>
        <v/>
      </c>
      <c r="AP26" s="31"/>
      <c r="AQ26" s="31"/>
      <c r="AR26" s="36"/>
      <c r="AS26" s="36"/>
      <c r="AT26" s="35"/>
      <c r="AU26" s="34"/>
      <c r="AV26" s="34" t="str">
        <f t="shared" si="9"/>
        <v/>
      </c>
      <c r="AW26" s="37"/>
      <c r="AX26" s="37"/>
      <c r="AY26" s="35" t="str">
        <f t="shared" si="10"/>
        <v/>
      </c>
      <c r="AZ26" s="37" t="str">
        <f t="shared" si="11"/>
        <v/>
      </c>
      <c r="BA26" s="37" t="str">
        <f t="shared" si="12"/>
        <v/>
      </c>
      <c r="BB26" s="35"/>
      <c r="BC26" s="31" t="str">
        <f t="shared" si="13"/>
        <v/>
      </c>
      <c r="BD26" s="32"/>
    </row>
    <row r="27" ht="15.75" customHeight="1">
      <c r="A27" s="31"/>
      <c r="B27" s="32"/>
      <c r="C27" s="31"/>
      <c r="D27" s="33" t="str">
        <f t="shared" si="1"/>
        <v>-</v>
      </c>
      <c r="E27" s="34" t="str">
        <f t="shared" si="2"/>
        <v/>
      </c>
      <c r="F27" s="35" t="str">
        <f t="shared" si="3"/>
        <v/>
      </c>
      <c r="G27" s="31"/>
      <c r="H27" s="31"/>
      <c r="I27" s="31"/>
      <c r="J27" s="35"/>
      <c r="K27" s="31"/>
      <c r="L27" s="31"/>
      <c r="M27" s="36"/>
      <c r="N27" s="34"/>
      <c r="O27" s="34"/>
      <c r="P27" s="31"/>
      <c r="Q27" s="34"/>
      <c r="R27" s="36"/>
      <c r="S27" s="31"/>
      <c r="T27" s="31"/>
      <c r="U27" s="35" t="str">
        <f t="shared" si="4"/>
        <v/>
      </c>
      <c r="V27" s="34"/>
      <c r="W27" s="34" t="str">
        <f t="shared" si="5"/>
        <v/>
      </c>
      <c r="X27" s="31"/>
      <c r="Y27" s="31"/>
      <c r="Z27" s="31"/>
      <c r="AA27" s="34"/>
      <c r="AB27" s="36"/>
      <c r="AC27" s="35"/>
      <c r="AD27" s="34"/>
      <c r="AE27" s="34" t="str">
        <f t="shared" si="6"/>
        <v/>
      </c>
      <c r="AF27" s="31"/>
      <c r="AG27" s="36"/>
      <c r="AH27" s="36"/>
      <c r="AI27" s="35"/>
      <c r="AJ27" s="34"/>
      <c r="AK27" s="34" t="str">
        <f t="shared" si="7"/>
        <v/>
      </c>
      <c r="AL27" s="36"/>
      <c r="AM27" s="35"/>
      <c r="AN27" s="34"/>
      <c r="AO27" s="34" t="str">
        <f t="shared" si="8"/>
        <v/>
      </c>
      <c r="AP27" s="31"/>
      <c r="AQ27" s="31"/>
      <c r="AR27" s="36"/>
      <c r="AS27" s="36"/>
      <c r="AT27" s="35"/>
      <c r="AU27" s="34"/>
      <c r="AV27" s="34" t="str">
        <f t="shared" si="9"/>
        <v/>
      </c>
      <c r="AW27" s="37"/>
      <c r="AX27" s="37"/>
      <c r="AY27" s="35" t="str">
        <f t="shared" si="10"/>
        <v/>
      </c>
      <c r="AZ27" s="37" t="str">
        <f t="shared" si="11"/>
        <v/>
      </c>
      <c r="BA27" s="37" t="str">
        <f t="shared" si="12"/>
        <v/>
      </c>
      <c r="BB27" s="35"/>
      <c r="BC27" s="31" t="str">
        <f t="shared" si="13"/>
        <v/>
      </c>
      <c r="BD27" s="32"/>
    </row>
    <row r="28" ht="15.75" customHeight="1">
      <c r="A28" s="31"/>
      <c r="B28" s="32"/>
      <c r="C28" s="31"/>
      <c r="D28" s="33" t="str">
        <f t="shared" si="1"/>
        <v>-</v>
      </c>
      <c r="E28" s="34" t="str">
        <f t="shared" si="2"/>
        <v/>
      </c>
      <c r="F28" s="35" t="str">
        <f t="shared" si="3"/>
        <v/>
      </c>
      <c r="G28" s="31"/>
      <c r="H28" s="31"/>
      <c r="I28" s="31"/>
      <c r="J28" s="35"/>
      <c r="K28" s="31"/>
      <c r="L28" s="31"/>
      <c r="M28" s="36"/>
      <c r="N28" s="34"/>
      <c r="O28" s="34"/>
      <c r="P28" s="31"/>
      <c r="Q28" s="34"/>
      <c r="R28" s="36"/>
      <c r="S28" s="31"/>
      <c r="T28" s="31"/>
      <c r="U28" s="35" t="str">
        <f t="shared" si="4"/>
        <v/>
      </c>
      <c r="V28" s="34"/>
      <c r="W28" s="34" t="str">
        <f t="shared" si="5"/>
        <v/>
      </c>
      <c r="X28" s="31"/>
      <c r="Y28" s="31"/>
      <c r="Z28" s="31"/>
      <c r="AA28" s="34"/>
      <c r="AB28" s="36"/>
      <c r="AC28" s="35"/>
      <c r="AD28" s="34"/>
      <c r="AE28" s="34" t="str">
        <f t="shared" si="6"/>
        <v/>
      </c>
      <c r="AF28" s="31"/>
      <c r="AG28" s="36"/>
      <c r="AH28" s="36"/>
      <c r="AI28" s="35"/>
      <c r="AJ28" s="34"/>
      <c r="AK28" s="34" t="str">
        <f t="shared" si="7"/>
        <v/>
      </c>
      <c r="AL28" s="36"/>
      <c r="AM28" s="35"/>
      <c r="AN28" s="34"/>
      <c r="AO28" s="34" t="str">
        <f t="shared" si="8"/>
        <v/>
      </c>
      <c r="AP28" s="31"/>
      <c r="AQ28" s="31"/>
      <c r="AR28" s="36"/>
      <c r="AS28" s="36"/>
      <c r="AT28" s="35"/>
      <c r="AU28" s="34"/>
      <c r="AV28" s="34" t="str">
        <f t="shared" si="9"/>
        <v/>
      </c>
      <c r="AW28" s="37"/>
      <c r="AX28" s="37"/>
      <c r="AY28" s="35" t="str">
        <f t="shared" si="10"/>
        <v/>
      </c>
      <c r="AZ28" s="37" t="str">
        <f t="shared" si="11"/>
        <v/>
      </c>
      <c r="BA28" s="37" t="str">
        <f t="shared" si="12"/>
        <v/>
      </c>
      <c r="BB28" s="35"/>
      <c r="BC28" s="31" t="str">
        <f t="shared" si="13"/>
        <v/>
      </c>
      <c r="BD28" s="32"/>
    </row>
    <row r="29" ht="15.75" customHeight="1">
      <c r="A29" s="31"/>
      <c r="B29" s="32"/>
      <c r="C29" s="31"/>
      <c r="D29" s="33" t="str">
        <f t="shared" si="1"/>
        <v>-</v>
      </c>
      <c r="E29" s="34" t="str">
        <f t="shared" si="2"/>
        <v/>
      </c>
      <c r="F29" s="35" t="str">
        <f t="shared" si="3"/>
        <v/>
      </c>
      <c r="G29" s="31"/>
      <c r="H29" s="31"/>
      <c r="I29" s="31"/>
      <c r="J29" s="35"/>
      <c r="K29" s="31"/>
      <c r="L29" s="31"/>
      <c r="M29" s="36"/>
      <c r="N29" s="34"/>
      <c r="O29" s="34"/>
      <c r="P29" s="31"/>
      <c r="Q29" s="34"/>
      <c r="R29" s="36"/>
      <c r="S29" s="31"/>
      <c r="T29" s="31"/>
      <c r="U29" s="35" t="str">
        <f t="shared" si="4"/>
        <v/>
      </c>
      <c r="V29" s="34"/>
      <c r="W29" s="34" t="str">
        <f t="shared" si="5"/>
        <v/>
      </c>
      <c r="X29" s="31"/>
      <c r="Y29" s="31"/>
      <c r="Z29" s="31"/>
      <c r="AA29" s="34"/>
      <c r="AB29" s="36"/>
      <c r="AC29" s="35"/>
      <c r="AD29" s="34"/>
      <c r="AE29" s="34" t="str">
        <f t="shared" si="6"/>
        <v/>
      </c>
      <c r="AF29" s="31"/>
      <c r="AG29" s="36"/>
      <c r="AH29" s="36"/>
      <c r="AI29" s="35"/>
      <c r="AJ29" s="34"/>
      <c r="AK29" s="34" t="str">
        <f t="shared" si="7"/>
        <v/>
      </c>
      <c r="AL29" s="36"/>
      <c r="AM29" s="35"/>
      <c r="AN29" s="34"/>
      <c r="AO29" s="34" t="str">
        <f t="shared" si="8"/>
        <v/>
      </c>
      <c r="AP29" s="31"/>
      <c r="AQ29" s="31"/>
      <c r="AR29" s="36"/>
      <c r="AS29" s="36"/>
      <c r="AT29" s="35"/>
      <c r="AU29" s="34"/>
      <c r="AV29" s="34" t="str">
        <f t="shared" si="9"/>
        <v/>
      </c>
      <c r="AW29" s="37"/>
      <c r="AX29" s="37"/>
      <c r="AY29" s="35" t="str">
        <f t="shared" si="10"/>
        <v/>
      </c>
      <c r="AZ29" s="37" t="str">
        <f t="shared" si="11"/>
        <v/>
      </c>
      <c r="BA29" s="37" t="str">
        <f t="shared" si="12"/>
        <v/>
      </c>
      <c r="BB29" s="35"/>
      <c r="BC29" s="31" t="str">
        <f t="shared" si="13"/>
        <v/>
      </c>
      <c r="BD29" s="32"/>
    </row>
    <row r="30" ht="15.75" customHeight="1">
      <c r="A30" s="31"/>
      <c r="B30" s="32"/>
      <c r="C30" s="31"/>
      <c r="D30" s="33" t="str">
        <f t="shared" si="1"/>
        <v>-</v>
      </c>
      <c r="E30" s="34" t="str">
        <f t="shared" si="2"/>
        <v/>
      </c>
      <c r="F30" s="35" t="str">
        <f t="shared" si="3"/>
        <v/>
      </c>
      <c r="G30" s="31"/>
      <c r="H30" s="31"/>
      <c r="I30" s="31"/>
      <c r="J30" s="35"/>
      <c r="K30" s="31"/>
      <c r="L30" s="31"/>
      <c r="M30" s="36"/>
      <c r="N30" s="34"/>
      <c r="O30" s="34"/>
      <c r="P30" s="31"/>
      <c r="Q30" s="34"/>
      <c r="R30" s="36"/>
      <c r="S30" s="31"/>
      <c r="T30" s="31"/>
      <c r="U30" s="35" t="str">
        <f t="shared" si="4"/>
        <v/>
      </c>
      <c r="V30" s="34"/>
      <c r="W30" s="34" t="str">
        <f t="shared" si="5"/>
        <v/>
      </c>
      <c r="X30" s="31"/>
      <c r="Y30" s="31"/>
      <c r="Z30" s="31"/>
      <c r="AA30" s="34"/>
      <c r="AB30" s="36"/>
      <c r="AC30" s="35"/>
      <c r="AD30" s="34"/>
      <c r="AE30" s="34" t="str">
        <f t="shared" si="6"/>
        <v/>
      </c>
      <c r="AF30" s="31"/>
      <c r="AG30" s="36"/>
      <c r="AH30" s="36"/>
      <c r="AI30" s="35"/>
      <c r="AJ30" s="34"/>
      <c r="AK30" s="34" t="str">
        <f t="shared" si="7"/>
        <v/>
      </c>
      <c r="AL30" s="36"/>
      <c r="AM30" s="35"/>
      <c r="AN30" s="34"/>
      <c r="AO30" s="34" t="str">
        <f t="shared" si="8"/>
        <v/>
      </c>
      <c r="AP30" s="31"/>
      <c r="AQ30" s="31"/>
      <c r="AR30" s="36"/>
      <c r="AS30" s="36"/>
      <c r="AT30" s="35"/>
      <c r="AU30" s="34"/>
      <c r="AV30" s="34" t="str">
        <f t="shared" si="9"/>
        <v/>
      </c>
      <c r="AW30" s="37"/>
      <c r="AX30" s="37"/>
      <c r="AY30" s="35" t="str">
        <f t="shared" si="10"/>
        <v/>
      </c>
      <c r="AZ30" s="37" t="str">
        <f t="shared" si="11"/>
        <v/>
      </c>
      <c r="BA30" s="37" t="str">
        <f t="shared" si="12"/>
        <v/>
      </c>
      <c r="BB30" s="35"/>
      <c r="BC30" s="31" t="str">
        <f t="shared" si="13"/>
        <v/>
      </c>
      <c r="BD30" s="32"/>
    </row>
    <row r="31" ht="15.75" customHeight="1">
      <c r="A31" s="31"/>
      <c r="B31" s="32"/>
      <c r="C31" s="31"/>
      <c r="D31" s="33" t="str">
        <f t="shared" si="1"/>
        <v>-</v>
      </c>
      <c r="E31" s="34" t="str">
        <f t="shared" si="2"/>
        <v/>
      </c>
      <c r="F31" s="35" t="str">
        <f t="shared" si="3"/>
        <v/>
      </c>
      <c r="G31" s="31"/>
      <c r="H31" s="31"/>
      <c r="I31" s="31"/>
      <c r="J31" s="35"/>
      <c r="K31" s="31"/>
      <c r="L31" s="31"/>
      <c r="M31" s="36"/>
      <c r="N31" s="34"/>
      <c r="O31" s="34"/>
      <c r="P31" s="31"/>
      <c r="Q31" s="34"/>
      <c r="R31" s="36"/>
      <c r="S31" s="31"/>
      <c r="T31" s="31"/>
      <c r="U31" s="35" t="str">
        <f t="shared" si="4"/>
        <v/>
      </c>
      <c r="V31" s="34"/>
      <c r="W31" s="34" t="str">
        <f t="shared" si="5"/>
        <v/>
      </c>
      <c r="X31" s="31"/>
      <c r="Y31" s="31"/>
      <c r="Z31" s="31"/>
      <c r="AA31" s="34"/>
      <c r="AB31" s="36"/>
      <c r="AC31" s="35"/>
      <c r="AD31" s="34"/>
      <c r="AE31" s="34" t="str">
        <f t="shared" si="6"/>
        <v/>
      </c>
      <c r="AF31" s="31"/>
      <c r="AG31" s="36"/>
      <c r="AH31" s="36"/>
      <c r="AI31" s="35"/>
      <c r="AJ31" s="34"/>
      <c r="AK31" s="34" t="str">
        <f t="shared" si="7"/>
        <v/>
      </c>
      <c r="AL31" s="36"/>
      <c r="AM31" s="35"/>
      <c r="AN31" s="34"/>
      <c r="AO31" s="34" t="str">
        <f t="shared" si="8"/>
        <v/>
      </c>
      <c r="AP31" s="31"/>
      <c r="AQ31" s="31"/>
      <c r="AR31" s="36"/>
      <c r="AS31" s="36"/>
      <c r="AT31" s="35"/>
      <c r="AU31" s="34"/>
      <c r="AV31" s="34" t="str">
        <f t="shared" si="9"/>
        <v/>
      </c>
      <c r="AW31" s="37"/>
      <c r="AX31" s="37"/>
      <c r="AY31" s="35" t="str">
        <f t="shared" si="10"/>
        <v/>
      </c>
      <c r="AZ31" s="37" t="str">
        <f t="shared" si="11"/>
        <v/>
      </c>
      <c r="BA31" s="37" t="str">
        <f t="shared" si="12"/>
        <v/>
      </c>
      <c r="BB31" s="35"/>
      <c r="BC31" s="31" t="str">
        <f t="shared" si="13"/>
        <v/>
      </c>
      <c r="BD31" s="32"/>
    </row>
    <row r="32" ht="15.75" customHeight="1">
      <c r="A32" s="31"/>
      <c r="B32" s="32"/>
      <c r="C32" s="31"/>
      <c r="D32" s="33" t="str">
        <f t="shared" si="1"/>
        <v>-</v>
      </c>
      <c r="E32" s="34" t="str">
        <f t="shared" si="2"/>
        <v/>
      </c>
      <c r="F32" s="35" t="str">
        <f t="shared" si="3"/>
        <v/>
      </c>
      <c r="G32" s="31"/>
      <c r="H32" s="31"/>
      <c r="I32" s="31"/>
      <c r="J32" s="35"/>
      <c r="K32" s="31"/>
      <c r="L32" s="31"/>
      <c r="M32" s="36"/>
      <c r="N32" s="34"/>
      <c r="O32" s="34"/>
      <c r="P32" s="31"/>
      <c r="Q32" s="34"/>
      <c r="R32" s="36"/>
      <c r="S32" s="31"/>
      <c r="T32" s="31"/>
      <c r="U32" s="35" t="str">
        <f t="shared" si="4"/>
        <v/>
      </c>
      <c r="V32" s="34"/>
      <c r="W32" s="34" t="str">
        <f t="shared" si="5"/>
        <v/>
      </c>
      <c r="X32" s="31"/>
      <c r="Y32" s="31"/>
      <c r="Z32" s="31"/>
      <c r="AA32" s="34"/>
      <c r="AB32" s="36"/>
      <c r="AC32" s="35"/>
      <c r="AD32" s="34"/>
      <c r="AE32" s="34" t="str">
        <f t="shared" si="6"/>
        <v/>
      </c>
      <c r="AF32" s="31"/>
      <c r="AG32" s="36"/>
      <c r="AH32" s="36"/>
      <c r="AI32" s="35"/>
      <c r="AJ32" s="34"/>
      <c r="AK32" s="34" t="str">
        <f t="shared" si="7"/>
        <v/>
      </c>
      <c r="AL32" s="36"/>
      <c r="AM32" s="35"/>
      <c r="AN32" s="34"/>
      <c r="AO32" s="34" t="str">
        <f t="shared" si="8"/>
        <v/>
      </c>
      <c r="AP32" s="31"/>
      <c r="AQ32" s="31"/>
      <c r="AR32" s="36"/>
      <c r="AS32" s="36"/>
      <c r="AT32" s="35"/>
      <c r="AU32" s="34"/>
      <c r="AV32" s="34" t="str">
        <f t="shared" si="9"/>
        <v/>
      </c>
      <c r="AW32" s="37"/>
      <c r="AX32" s="37"/>
      <c r="AY32" s="35" t="str">
        <f t="shared" si="10"/>
        <v/>
      </c>
      <c r="AZ32" s="37" t="str">
        <f t="shared" si="11"/>
        <v/>
      </c>
      <c r="BA32" s="37" t="str">
        <f t="shared" si="12"/>
        <v/>
      </c>
      <c r="BB32" s="35"/>
      <c r="BC32" s="31" t="str">
        <f t="shared" si="13"/>
        <v/>
      </c>
      <c r="BD32" s="32"/>
    </row>
    <row r="33" ht="15.75" customHeight="1">
      <c r="A33" s="31"/>
      <c r="B33" s="32"/>
      <c r="C33" s="31"/>
      <c r="D33" s="33" t="str">
        <f t="shared" si="1"/>
        <v>-</v>
      </c>
      <c r="E33" s="34" t="str">
        <f t="shared" si="2"/>
        <v/>
      </c>
      <c r="F33" s="35" t="str">
        <f t="shared" si="3"/>
        <v/>
      </c>
      <c r="G33" s="31"/>
      <c r="H33" s="31"/>
      <c r="I33" s="31"/>
      <c r="J33" s="35"/>
      <c r="K33" s="31"/>
      <c r="L33" s="31"/>
      <c r="M33" s="36"/>
      <c r="N33" s="34"/>
      <c r="O33" s="34"/>
      <c r="P33" s="31"/>
      <c r="Q33" s="34"/>
      <c r="R33" s="36"/>
      <c r="S33" s="31"/>
      <c r="T33" s="31"/>
      <c r="U33" s="35" t="str">
        <f t="shared" si="4"/>
        <v/>
      </c>
      <c r="V33" s="34"/>
      <c r="W33" s="34" t="str">
        <f t="shared" si="5"/>
        <v/>
      </c>
      <c r="X33" s="31"/>
      <c r="Y33" s="31"/>
      <c r="Z33" s="31"/>
      <c r="AA33" s="34"/>
      <c r="AB33" s="36"/>
      <c r="AC33" s="35"/>
      <c r="AD33" s="34"/>
      <c r="AE33" s="34" t="str">
        <f t="shared" si="6"/>
        <v/>
      </c>
      <c r="AF33" s="31"/>
      <c r="AG33" s="36"/>
      <c r="AH33" s="36"/>
      <c r="AI33" s="35"/>
      <c r="AJ33" s="34"/>
      <c r="AK33" s="34" t="str">
        <f t="shared" si="7"/>
        <v/>
      </c>
      <c r="AL33" s="36"/>
      <c r="AM33" s="35"/>
      <c r="AN33" s="34"/>
      <c r="AO33" s="34" t="str">
        <f t="shared" si="8"/>
        <v/>
      </c>
      <c r="AP33" s="31"/>
      <c r="AQ33" s="31"/>
      <c r="AR33" s="36"/>
      <c r="AS33" s="36"/>
      <c r="AT33" s="35"/>
      <c r="AU33" s="34"/>
      <c r="AV33" s="34" t="str">
        <f t="shared" si="9"/>
        <v/>
      </c>
      <c r="AW33" s="37"/>
      <c r="AX33" s="37"/>
      <c r="AY33" s="35" t="str">
        <f t="shared" si="10"/>
        <v/>
      </c>
      <c r="AZ33" s="37" t="str">
        <f t="shared" si="11"/>
        <v/>
      </c>
      <c r="BA33" s="37" t="str">
        <f t="shared" si="12"/>
        <v/>
      </c>
      <c r="BB33" s="35"/>
      <c r="BC33" s="31" t="str">
        <f t="shared" si="13"/>
        <v/>
      </c>
      <c r="BD33" s="32"/>
    </row>
    <row r="34" ht="15.75" customHeight="1">
      <c r="A34" s="31"/>
      <c r="B34" s="32"/>
      <c r="C34" s="31"/>
      <c r="D34" s="33" t="str">
        <f t="shared" si="1"/>
        <v>-</v>
      </c>
      <c r="E34" s="34" t="str">
        <f t="shared" si="2"/>
        <v/>
      </c>
      <c r="F34" s="35" t="str">
        <f t="shared" si="3"/>
        <v/>
      </c>
      <c r="G34" s="31"/>
      <c r="H34" s="31"/>
      <c r="I34" s="31"/>
      <c r="J34" s="35"/>
      <c r="K34" s="31"/>
      <c r="L34" s="31"/>
      <c r="M34" s="36"/>
      <c r="N34" s="34"/>
      <c r="O34" s="34"/>
      <c r="P34" s="31"/>
      <c r="Q34" s="34"/>
      <c r="R34" s="36"/>
      <c r="S34" s="31"/>
      <c r="T34" s="31"/>
      <c r="U34" s="35" t="str">
        <f t="shared" si="4"/>
        <v/>
      </c>
      <c r="V34" s="34"/>
      <c r="W34" s="34" t="str">
        <f t="shared" si="5"/>
        <v/>
      </c>
      <c r="X34" s="31"/>
      <c r="Y34" s="31"/>
      <c r="Z34" s="31"/>
      <c r="AA34" s="34"/>
      <c r="AB34" s="36"/>
      <c r="AC34" s="35"/>
      <c r="AD34" s="34"/>
      <c r="AE34" s="34" t="str">
        <f t="shared" si="6"/>
        <v/>
      </c>
      <c r="AF34" s="31"/>
      <c r="AG34" s="36"/>
      <c r="AH34" s="36"/>
      <c r="AI34" s="35"/>
      <c r="AJ34" s="34"/>
      <c r="AK34" s="34" t="str">
        <f t="shared" si="7"/>
        <v/>
      </c>
      <c r="AL34" s="36"/>
      <c r="AM34" s="35"/>
      <c r="AN34" s="34"/>
      <c r="AO34" s="34" t="str">
        <f t="shared" si="8"/>
        <v/>
      </c>
      <c r="AP34" s="31"/>
      <c r="AQ34" s="31"/>
      <c r="AR34" s="36"/>
      <c r="AS34" s="36"/>
      <c r="AT34" s="35"/>
      <c r="AU34" s="34"/>
      <c r="AV34" s="34" t="str">
        <f t="shared" si="9"/>
        <v/>
      </c>
      <c r="AW34" s="37"/>
      <c r="AX34" s="37"/>
      <c r="AY34" s="35" t="str">
        <f t="shared" si="10"/>
        <v/>
      </c>
      <c r="AZ34" s="37" t="str">
        <f t="shared" si="11"/>
        <v/>
      </c>
      <c r="BA34" s="37" t="str">
        <f t="shared" si="12"/>
        <v/>
      </c>
      <c r="BB34" s="35"/>
      <c r="BC34" s="31" t="str">
        <f t="shared" si="13"/>
        <v/>
      </c>
      <c r="BD34" s="32"/>
    </row>
    <row r="35" ht="15.75" customHeight="1">
      <c r="A35" s="31"/>
      <c r="B35" s="32"/>
      <c r="C35" s="31"/>
      <c r="D35" s="33" t="str">
        <f t="shared" si="1"/>
        <v>-</v>
      </c>
      <c r="E35" s="34" t="str">
        <f t="shared" si="2"/>
        <v/>
      </c>
      <c r="F35" s="35" t="str">
        <f t="shared" si="3"/>
        <v/>
      </c>
      <c r="G35" s="31"/>
      <c r="H35" s="31"/>
      <c r="I35" s="31"/>
      <c r="J35" s="35"/>
      <c r="K35" s="31"/>
      <c r="L35" s="31"/>
      <c r="M35" s="36"/>
      <c r="N35" s="34"/>
      <c r="O35" s="34"/>
      <c r="P35" s="31"/>
      <c r="Q35" s="34"/>
      <c r="R35" s="36"/>
      <c r="S35" s="31"/>
      <c r="T35" s="31"/>
      <c r="U35" s="35" t="str">
        <f t="shared" si="4"/>
        <v/>
      </c>
      <c r="V35" s="34"/>
      <c r="W35" s="34" t="str">
        <f t="shared" si="5"/>
        <v/>
      </c>
      <c r="X35" s="31"/>
      <c r="Y35" s="31"/>
      <c r="Z35" s="31"/>
      <c r="AA35" s="34"/>
      <c r="AB35" s="36"/>
      <c r="AC35" s="35"/>
      <c r="AD35" s="34"/>
      <c r="AE35" s="34" t="str">
        <f t="shared" si="6"/>
        <v/>
      </c>
      <c r="AF35" s="31"/>
      <c r="AG35" s="36"/>
      <c r="AH35" s="36"/>
      <c r="AI35" s="35"/>
      <c r="AJ35" s="34"/>
      <c r="AK35" s="34" t="str">
        <f t="shared" si="7"/>
        <v/>
      </c>
      <c r="AL35" s="36"/>
      <c r="AM35" s="35"/>
      <c r="AN35" s="34"/>
      <c r="AO35" s="34" t="str">
        <f t="shared" si="8"/>
        <v/>
      </c>
      <c r="AP35" s="31"/>
      <c r="AQ35" s="31"/>
      <c r="AR35" s="36"/>
      <c r="AS35" s="36"/>
      <c r="AT35" s="35"/>
      <c r="AU35" s="34"/>
      <c r="AV35" s="34" t="str">
        <f t="shared" si="9"/>
        <v/>
      </c>
      <c r="AW35" s="37"/>
      <c r="AX35" s="37"/>
      <c r="AY35" s="35" t="str">
        <f t="shared" si="10"/>
        <v/>
      </c>
      <c r="AZ35" s="37" t="str">
        <f t="shared" si="11"/>
        <v/>
      </c>
      <c r="BA35" s="37" t="str">
        <f t="shared" si="12"/>
        <v/>
      </c>
      <c r="BB35" s="35"/>
      <c r="BC35" s="31" t="str">
        <f t="shared" si="13"/>
        <v/>
      </c>
      <c r="BD35" s="32"/>
    </row>
    <row r="36" ht="15.75" customHeight="1">
      <c r="A36" s="31"/>
      <c r="B36" s="32"/>
      <c r="C36" s="31"/>
      <c r="D36" s="33" t="str">
        <f t="shared" si="1"/>
        <v>-</v>
      </c>
      <c r="E36" s="34" t="str">
        <f t="shared" si="2"/>
        <v/>
      </c>
      <c r="F36" s="35" t="str">
        <f t="shared" si="3"/>
        <v/>
      </c>
      <c r="G36" s="31"/>
      <c r="H36" s="31"/>
      <c r="I36" s="31"/>
      <c r="J36" s="35"/>
      <c r="K36" s="31"/>
      <c r="L36" s="31"/>
      <c r="M36" s="36"/>
      <c r="N36" s="34"/>
      <c r="O36" s="34"/>
      <c r="P36" s="31"/>
      <c r="Q36" s="34"/>
      <c r="R36" s="36"/>
      <c r="S36" s="31"/>
      <c r="T36" s="31"/>
      <c r="U36" s="35" t="str">
        <f t="shared" si="4"/>
        <v/>
      </c>
      <c r="V36" s="34"/>
      <c r="W36" s="34" t="str">
        <f t="shared" si="5"/>
        <v/>
      </c>
      <c r="X36" s="31"/>
      <c r="Y36" s="31"/>
      <c r="Z36" s="31"/>
      <c r="AA36" s="34"/>
      <c r="AB36" s="36"/>
      <c r="AC36" s="35"/>
      <c r="AD36" s="34"/>
      <c r="AE36" s="34" t="str">
        <f t="shared" si="6"/>
        <v/>
      </c>
      <c r="AF36" s="31"/>
      <c r="AG36" s="36"/>
      <c r="AH36" s="36"/>
      <c r="AI36" s="35"/>
      <c r="AJ36" s="34"/>
      <c r="AK36" s="34" t="str">
        <f t="shared" si="7"/>
        <v/>
      </c>
      <c r="AL36" s="36"/>
      <c r="AM36" s="35"/>
      <c r="AN36" s="34"/>
      <c r="AO36" s="34" t="str">
        <f t="shared" si="8"/>
        <v/>
      </c>
      <c r="AP36" s="31"/>
      <c r="AQ36" s="31"/>
      <c r="AR36" s="36"/>
      <c r="AS36" s="36"/>
      <c r="AT36" s="35"/>
      <c r="AU36" s="34"/>
      <c r="AV36" s="34" t="str">
        <f t="shared" si="9"/>
        <v/>
      </c>
      <c r="AW36" s="37"/>
      <c r="AX36" s="37"/>
      <c r="AY36" s="35" t="str">
        <f t="shared" si="10"/>
        <v/>
      </c>
      <c r="AZ36" s="37" t="str">
        <f t="shared" si="11"/>
        <v/>
      </c>
      <c r="BA36" s="37" t="str">
        <f t="shared" si="12"/>
        <v/>
      </c>
      <c r="BB36" s="35"/>
      <c r="BC36" s="31" t="str">
        <f t="shared" si="13"/>
        <v/>
      </c>
      <c r="BD36" s="32"/>
    </row>
    <row r="37" ht="15.75" customHeight="1">
      <c r="A37" s="31"/>
      <c r="B37" s="32"/>
      <c r="C37" s="31"/>
      <c r="D37" s="33" t="str">
        <f t="shared" si="1"/>
        <v>-</v>
      </c>
      <c r="E37" s="34" t="str">
        <f t="shared" si="2"/>
        <v/>
      </c>
      <c r="F37" s="35" t="str">
        <f t="shared" si="3"/>
        <v/>
      </c>
      <c r="G37" s="31"/>
      <c r="H37" s="31"/>
      <c r="I37" s="31"/>
      <c r="J37" s="35"/>
      <c r="K37" s="31"/>
      <c r="L37" s="31"/>
      <c r="M37" s="36"/>
      <c r="N37" s="34"/>
      <c r="O37" s="34"/>
      <c r="P37" s="31"/>
      <c r="Q37" s="34"/>
      <c r="R37" s="36"/>
      <c r="S37" s="31"/>
      <c r="T37" s="31"/>
      <c r="U37" s="35" t="str">
        <f t="shared" si="4"/>
        <v/>
      </c>
      <c r="V37" s="34"/>
      <c r="W37" s="34" t="str">
        <f t="shared" si="5"/>
        <v/>
      </c>
      <c r="X37" s="31"/>
      <c r="Y37" s="31"/>
      <c r="Z37" s="31"/>
      <c r="AA37" s="34"/>
      <c r="AB37" s="36"/>
      <c r="AC37" s="35"/>
      <c r="AD37" s="34"/>
      <c r="AE37" s="34" t="str">
        <f t="shared" si="6"/>
        <v/>
      </c>
      <c r="AF37" s="31"/>
      <c r="AG37" s="36"/>
      <c r="AH37" s="36"/>
      <c r="AI37" s="35"/>
      <c r="AJ37" s="34"/>
      <c r="AK37" s="34" t="str">
        <f t="shared" si="7"/>
        <v/>
      </c>
      <c r="AL37" s="36"/>
      <c r="AM37" s="35"/>
      <c r="AN37" s="34"/>
      <c r="AO37" s="34" t="str">
        <f t="shared" si="8"/>
        <v/>
      </c>
      <c r="AP37" s="31"/>
      <c r="AQ37" s="31"/>
      <c r="AR37" s="36"/>
      <c r="AS37" s="36"/>
      <c r="AT37" s="35"/>
      <c r="AU37" s="34"/>
      <c r="AV37" s="34" t="str">
        <f t="shared" si="9"/>
        <v/>
      </c>
      <c r="AW37" s="37"/>
      <c r="AX37" s="37"/>
      <c r="AY37" s="35" t="str">
        <f t="shared" si="10"/>
        <v/>
      </c>
      <c r="AZ37" s="37" t="str">
        <f t="shared" si="11"/>
        <v/>
      </c>
      <c r="BA37" s="37" t="str">
        <f t="shared" si="12"/>
        <v/>
      </c>
      <c r="BB37" s="35"/>
      <c r="BC37" s="31" t="str">
        <f t="shared" si="13"/>
        <v/>
      </c>
      <c r="BD37" s="32"/>
    </row>
    <row r="38" ht="15.75" customHeight="1">
      <c r="A38" s="31"/>
      <c r="B38" s="32"/>
      <c r="C38" s="31"/>
      <c r="D38" s="33" t="str">
        <f t="shared" si="1"/>
        <v>-</v>
      </c>
      <c r="E38" s="34" t="str">
        <f t="shared" si="2"/>
        <v/>
      </c>
      <c r="F38" s="35" t="str">
        <f t="shared" si="3"/>
        <v/>
      </c>
      <c r="G38" s="31"/>
      <c r="H38" s="31"/>
      <c r="I38" s="31"/>
      <c r="J38" s="35"/>
      <c r="K38" s="31"/>
      <c r="L38" s="31"/>
      <c r="M38" s="36"/>
      <c r="N38" s="34"/>
      <c r="O38" s="34"/>
      <c r="P38" s="31"/>
      <c r="Q38" s="34"/>
      <c r="R38" s="36"/>
      <c r="S38" s="31"/>
      <c r="T38" s="31"/>
      <c r="U38" s="35" t="str">
        <f t="shared" si="4"/>
        <v/>
      </c>
      <c r="V38" s="34"/>
      <c r="W38" s="34" t="str">
        <f t="shared" si="5"/>
        <v/>
      </c>
      <c r="X38" s="31"/>
      <c r="Y38" s="31"/>
      <c r="Z38" s="31"/>
      <c r="AA38" s="34"/>
      <c r="AB38" s="36"/>
      <c r="AC38" s="35"/>
      <c r="AD38" s="34"/>
      <c r="AE38" s="34" t="str">
        <f t="shared" si="6"/>
        <v/>
      </c>
      <c r="AF38" s="31"/>
      <c r="AG38" s="36"/>
      <c r="AH38" s="36"/>
      <c r="AI38" s="35"/>
      <c r="AJ38" s="34"/>
      <c r="AK38" s="34" t="str">
        <f t="shared" si="7"/>
        <v/>
      </c>
      <c r="AL38" s="36"/>
      <c r="AM38" s="35"/>
      <c r="AN38" s="34"/>
      <c r="AO38" s="34" t="str">
        <f t="shared" si="8"/>
        <v/>
      </c>
      <c r="AP38" s="31"/>
      <c r="AQ38" s="31"/>
      <c r="AR38" s="36"/>
      <c r="AS38" s="36"/>
      <c r="AT38" s="35"/>
      <c r="AU38" s="34"/>
      <c r="AV38" s="34" t="str">
        <f t="shared" si="9"/>
        <v/>
      </c>
      <c r="AW38" s="37"/>
      <c r="AX38" s="37"/>
      <c r="AY38" s="35" t="str">
        <f t="shared" si="10"/>
        <v/>
      </c>
      <c r="AZ38" s="37" t="str">
        <f t="shared" si="11"/>
        <v/>
      </c>
      <c r="BA38" s="37" t="str">
        <f t="shared" si="12"/>
        <v/>
      </c>
      <c r="BB38" s="35"/>
      <c r="BC38" s="31" t="str">
        <f t="shared" si="13"/>
        <v/>
      </c>
      <c r="BD38" s="32"/>
    </row>
    <row r="39" ht="15.75" customHeight="1">
      <c r="A39" s="31"/>
      <c r="B39" s="32"/>
      <c r="C39" s="31"/>
      <c r="D39" s="33" t="str">
        <f t="shared" si="1"/>
        <v>-</v>
      </c>
      <c r="E39" s="34" t="str">
        <f t="shared" si="2"/>
        <v/>
      </c>
      <c r="F39" s="35" t="str">
        <f t="shared" si="3"/>
        <v/>
      </c>
      <c r="G39" s="31"/>
      <c r="H39" s="31"/>
      <c r="I39" s="31"/>
      <c r="J39" s="35"/>
      <c r="K39" s="31"/>
      <c r="L39" s="31"/>
      <c r="M39" s="36"/>
      <c r="N39" s="34"/>
      <c r="O39" s="34"/>
      <c r="P39" s="31"/>
      <c r="Q39" s="34"/>
      <c r="R39" s="36"/>
      <c r="S39" s="31"/>
      <c r="T39" s="31"/>
      <c r="U39" s="35" t="str">
        <f t="shared" si="4"/>
        <v/>
      </c>
      <c r="V39" s="34"/>
      <c r="W39" s="34" t="str">
        <f t="shared" si="5"/>
        <v/>
      </c>
      <c r="X39" s="31"/>
      <c r="Y39" s="31"/>
      <c r="Z39" s="31"/>
      <c r="AA39" s="34"/>
      <c r="AB39" s="36"/>
      <c r="AC39" s="35"/>
      <c r="AD39" s="34"/>
      <c r="AE39" s="34" t="str">
        <f t="shared" si="6"/>
        <v/>
      </c>
      <c r="AF39" s="31"/>
      <c r="AG39" s="36"/>
      <c r="AH39" s="36"/>
      <c r="AI39" s="35"/>
      <c r="AJ39" s="34"/>
      <c r="AK39" s="34" t="str">
        <f t="shared" si="7"/>
        <v/>
      </c>
      <c r="AL39" s="36"/>
      <c r="AM39" s="35"/>
      <c r="AN39" s="34"/>
      <c r="AO39" s="34" t="str">
        <f t="shared" si="8"/>
        <v/>
      </c>
      <c r="AP39" s="31"/>
      <c r="AQ39" s="31"/>
      <c r="AR39" s="36"/>
      <c r="AS39" s="36"/>
      <c r="AT39" s="35"/>
      <c r="AU39" s="34"/>
      <c r="AV39" s="34" t="str">
        <f t="shared" si="9"/>
        <v/>
      </c>
      <c r="AW39" s="37"/>
      <c r="AX39" s="37"/>
      <c r="AY39" s="35" t="str">
        <f t="shared" si="10"/>
        <v/>
      </c>
      <c r="AZ39" s="37" t="str">
        <f t="shared" si="11"/>
        <v/>
      </c>
      <c r="BA39" s="37" t="str">
        <f t="shared" si="12"/>
        <v/>
      </c>
      <c r="BB39" s="35"/>
      <c r="BC39" s="31" t="str">
        <f t="shared" si="13"/>
        <v/>
      </c>
      <c r="BD39" s="32"/>
    </row>
    <row r="40" ht="15.75" customHeight="1">
      <c r="A40" s="31"/>
      <c r="B40" s="32"/>
      <c r="C40" s="31"/>
      <c r="D40" s="33" t="str">
        <f t="shared" si="1"/>
        <v>-</v>
      </c>
      <c r="E40" s="34" t="str">
        <f t="shared" si="2"/>
        <v/>
      </c>
      <c r="F40" s="35" t="str">
        <f t="shared" si="3"/>
        <v/>
      </c>
      <c r="G40" s="31"/>
      <c r="H40" s="31"/>
      <c r="I40" s="31"/>
      <c r="J40" s="35"/>
      <c r="K40" s="31"/>
      <c r="L40" s="31"/>
      <c r="M40" s="36"/>
      <c r="N40" s="34"/>
      <c r="O40" s="34"/>
      <c r="P40" s="31"/>
      <c r="Q40" s="34"/>
      <c r="R40" s="36"/>
      <c r="S40" s="31"/>
      <c r="T40" s="31"/>
      <c r="U40" s="35" t="str">
        <f t="shared" si="4"/>
        <v/>
      </c>
      <c r="V40" s="34"/>
      <c r="W40" s="34" t="str">
        <f t="shared" si="5"/>
        <v/>
      </c>
      <c r="X40" s="31"/>
      <c r="Y40" s="31"/>
      <c r="Z40" s="31"/>
      <c r="AA40" s="34"/>
      <c r="AB40" s="36"/>
      <c r="AC40" s="35"/>
      <c r="AD40" s="34"/>
      <c r="AE40" s="34" t="str">
        <f t="shared" si="6"/>
        <v/>
      </c>
      <c r="AF40" s="31"/>
      <c r="AG40" s="36"/>
      <c r="AH40" s="36"/>
      <c r="AI40" s="35"/>
      <c r="AJ40" s="34"/>
      <c r="AK40" s="34" t="str">
        <f t="shared" si="7"/>
        <v/>
      </c>
      <c r="AL40" s="36"/>
      <c r="AM40" s="35"/>
      <c r="AN40" s="34"/>
      <c r="AO40" s="34" t="str">
        <f t="shared" si="8"/>
        <v/>
      </c>
      <c r="AP40" s="31"/>
      <c r="AQ40" s="31"/>
      <c r="AR40" s="36"/>
      <c r="AS40" s="36"/>
      <c r="AT40" s="35"/>
      <c r="AU40" s="34"/>
      <c r="AV40" s="34" t="str">
        <f t="shared" si="9"/>
        <v/>
      </c>
      <c r="AW40" s="37"/>
      <c r="AX40" s="37"/>
      <c r="AY40" s="35" t="str">
        <f t="shared" si="10"/>
        <v/>
      </c>
      <c r="AZ40" s="37" t="str">
        <f t="shared" si="11"/>
        <v/>
      </c>
      <c r="BA40" s="37" t="str">
        <f t="shared" si="12"/>
        <v/>
      </c>
      <c r="BB40" s="35"/>
      <c r="BC40" s="31" t="str">
        <f t="shared" si="13"/>
        <v/>
      </c>
      <c r="BD40" s="32"/>
    </row>
    <row r="41" ht="15.75" customHeight="1">
      <c r="A41" s="31"/>
      <c r="B41" s="32"/>
      <c r="C41" s="31"/>
      <c r="D41" s="33" t="str">
        <f t="shared" si="1"/>
        <v>-</v>
      </c>
      <c r="E41" s="34" t="str">
        <f t="shared" si="2"/>
        <v/>
      </c>
      <c r="F41" s="35" t="str">
        <f t="shared" si="3"/>
        <v/>
      </c>
      <c r="G41" s="31"/>
      <c r="H41" s="31"/>
      <c r="I41" s="31"/>
      <c r="J41" s="35"/>
      <c r="K41" s="31"/>
      <c r="L41" s="31"/>
      <c r="M41" s="36"/>
      <c r="N41" s="34"/>
      <c r="O41" s="34"/>
      <c r="P41" s="31"/>
      <c r="Q41" s="34"/>
      <c r="R41" s="36"/>
      <c r="S41" s="31"/>
      <c r="T41" s="31"/>
      <c r="U41" s="35" t="str">
        <f t="shared" si="4"/>
        <v/>
      </c>
      <c r="V41" s="34"/>
      <c r="W41" s="34" t="str">
        <f t="shared" si="5"/>
        <v/>
      </c>
      <c r="X41" s="31"/>
      <c r="Y41" s="31"/>
      <c r="Z41" s="31"/>
      <c r="AA41" s="34"/>
      <c r="AB41" s="36"/>
      <c r="AC41" s="35"/>
      <c r="AD41" s="34"/>
      <c r="AE41" s="34" t="str">
        <f t="shared" si="6"/>
        <v/>
      </c>
      <c r="AF41" s="31"/>
      <c r="AG41" s="36"/>
      <c r="AH41" s="36"/>
      <c r="AI41" s="35"/>
      <c r="AJ41" s="34"/>
      <c r="AK41" s="34" t="str">
        <f t="shared" si="7"/>
        <v/>
      </c>
      <c r="AL41" s="36"/>
      <c r="AM41" s="35"/>
      <c r="AN41" s="34"/>
      <c r="AO41" s="34" t="str">
        <f t="shared" si="8"/>
        <v/>
      </c>
      <c r="AP41" s="31"/>
      <c r="AQ41" s="31"/>
      <c r="AR41" s="36"/>
      <c r="AS41" s="36"/>
      <c r="AT41" s="35"/>
      <c r="AU41" s="34"/>
      <c r="AV41" s="34" t="str">
        <f t="shared" si="9"/>
        <v/>
      </c>
      <c r="AW41" s="37"/>
      <c r="AX41" s="37"/>
      <c r="AY41" s="35" t="str">
        <f t="shared" si="10"/>
        <v/>
      </c>
      <c r="AZ41" s="37" t="str">
        <f t="shared" si="11"/>
        <v/>
      </c>
      <c r="BA41" s="37" t="str">
        <f t="shared" si="12"/>
        <v/>
      </c>
      <c r="BB41" s="35"/>
      <c r="BC41" s="31" t="str">
        <f t="shared" si="13"/>
        <v/>
      </c>
      <c r="BD41" s="32"/>
    </row>
    <row r="42" ht="15.75" customHeight="1">
      <c r="A42" s="31"/>
      <c r="B42" s="32"/>
      <c r="C42" s="31"/>
      <c r="D42" s="33" t="str">
        <f t="shared" si="1"/>
        <v>-</v>
      </c>
      <c r="E42" s="34" t="str">
        <f t="shared" si="2"/>
        <v/>
      </c>
      <c r="F42" s="35" t="str">
        <f t="shared" si="3"/>
        <v/>
      </c>
      <c r="G42" s="31"/>
      <c r="H42" s="31"/>
      <c r="I42" s="31"/>
      <c r="J42" s="35"/>
      <c r="K42" s="31"/>
      <c r="L42" s="31"/>
      <c r="M42" s="36"/>
      <c r="N42" s="34"/>
      <c r="O42" s="34"/>
      <c r="P42" s="31"/>
      <c r="Q42" s="34"/>
      <c r="R42" s="36"/>
      <c r="S42" s="31"/>
      <c r="T42" s="31"/>
      <c r="U42" s="35" t="str">
        <f t="shared" si="4"/>
        <v/>
      </c>
      <c r="V42" s="34"/>
      <c r="W42" s="34" t="str">
        <f t="shared" si="5"/>
        <v/>
      </c>
      <c r="X42" s="31"/>
      <c r="Y42" s="31"/>
      <c r="Z42" s="31"/>
      <c r="AA42" s="34"/>
      <c r="AB42" s="36"/>
      <c r="AC42" s="35"/>
      <c r="AD42" s="34"/>
      <c r="AE42" s="34" t="str">
        <f t="shared" si="6"/>
        <v/>
      </c>
      <c r="AF42" s="31"/>
      <c r="AG42" s="36"/>
      <c r="AH42" s="36"/>
      <c r="AI42" s="35"/>
      <c r="AJ42" s="34"/>
      <c r="AK42" s="34" t="str">
        <f t="shared" si="7"/>
        <v/>
      </c>
      <c r="AL42" s="36"/>
      <c r="AM42" s="35"/>
      <c r="AN42" s="34"/>
      <c r="AO42" s="34" t="str">
        <f t="shared" si="8"/>
        <v/>
      </c>
      <c r="AP42" s="31"/>
      <c r="AQ42" s="31"/>
      <c r="AR42" s="36"/>
      <c r="AS42" s="36"/>
      <c r="AT42" s="35"/>
      <c r="AU42" s="34"/>
      <c r="AV42" s="34" t="str">
        <f t="shared" si="9"/>
        <v/>
      </c>
      <c r="AW42" s="37"/>
      <c r="AX42" s="37"/>
      <c r="AY42" s="35" t="str">
        <f t="shared" si="10"/>
        <v/>
      </c>
      <c r="AZ42" s="37" t="str">
        <f t="shared" si="11"/>
        <v/>
      </c>
      <c r="BA42" s="37" t="str">
        <f t="shared" si="12"/>
        <v/>
      </c>
      <c r="BB42" s="35"/>
      <c r="BC42" s="31" t="str">
        <f t="shared" si="13"/>
        <v/>
      </c>
      <c r="BD42" s="32"/>
    </row>
    <row r="43" ht="15.75" customHeight="1">
      <c r="A43" s="31"/>
      <c r="B43" s="32"/>
      <c r="C43" s="31"/>
      <c r="D43" s="33" t="str">
        <f t="shared" si="1"/>
        <v>-</v>
      </c>
      <c r="E43" s="34" t="str">
        <f t="shared" si="2"/>
        <v/>
      </c>
      <c r="F43" s="35" t="str">
        <f t="shared" si="3"/>
        <v/>
      </c>
      <c r="G43" s="31"/>
      <c r="H43" s="31"/>
      <c r="I43" s="31"/>
      <c r="J43" s="35"/>
      <c r="K43" s="31"/>
      <c r="L43" s="31"/>
      <c r="M43" s="36"/>
      <c r="N43" s="34"/>
      <c r="O43" s="34"/>
      <c r="P43" s="31"/>
      <c r="Q43" s="34"/>
      <c r="R43" s="36"/>
      <c r="S43" s="31"/>
      <c r="T43" s="31"/>
      <c r="U43" s="35" t="str">
        <f t="shared" si="4"/>
        <v/>
      </c>
      <c r="V43" s="34"/>
      <c r="W43" s="34" t="str">
        <f t="shared" si="5"/>
        <v/>
      </c>
      <c r="X43" s="31"/>
      <c r="Y43" s="31"/>
      <c r="Z43" s="31"/>
      <c r="AA43" s="34"/>
      <c r="AB43" s="36"/>
      <c r="AC43" s="35"/>
      <c r="AD43" s="34"/>
      <c r="AE43" s="34" t="str">
        <f t="shared" si="6"/>
        <v/>
      </c>
      <c r="AF43" s="31"/>
      <c r="AG43" s="36"/>
      <c r="AH43" s="36"/>
      <c r="AI43" s="35"/>
      <c r="AJ43" s="34"/>
      <c r="AK43" s="34" t="str">
        <f t="shared" si="7"/>
        <v/>
      </c>
      <c r="AL43" s="36"/>
      <c r="AM43" s="35"/>
      <c r="AN43" s="34"/>
      <c r="AO43" s="34" t="str">
        <f t="shared" si="8"/>
        <v/>
      </c>
      <c r="AP43" s="31"/>
      <c r="AQ43" s="31"/>
      <c r="AR43" s="36"/>
      <c r="AS43" s="36"/>
      <c r="AT43" s="35"/>
      <c r="AU43" s="34"/>
      <c r="AV43" s="34" t="str">
        <f t="shared" si="9"/>
        <v/>
      </c>
      <c r="AW43" s="37"/>
      <c r="AX43" s="37"/>
      <c r="AY43" s="35" t="str">
        <f t="shared" si="10"/>
        <v/>
      </c>
      <c r="AZ43" s="37" t="str">
        <f t="shared" si="11"/>
        <v/>
      </c>
      <c r="BA43" s="37" t="str">
        <f t="shared" si="12"/>
        <v/>
      </c>
      <c r="BB43" s="35"/>
      <c r="BC43" s="31" t="str">
        <f t="shared" si="13"/>
        <v/>
      </c>
      <c r="BD43" s="32"/>
    </row>
    <row r="44" ht="15.75" customHeight="1">
      <c r="A44" s="31"/>
      <c r="B44" s="32"/>
      <c r="C44" s="31"/>
      <c r="D44" s="33" t="str">
        <f t="shared" si="1"/>
        <v>-</v>
      </c>
      <c r="E44" s="34" t="str">
        <f t="shared" si="2"/>
        <v/>
      </c>
      <c r="F44" s="35" t="str">
        <f t="shared" si="3"/>
        <v/>
      </c>
      <c r="G44" s="31"/>
      <c r="H44" s="31"/>
      <c r="I44" s="31"/>
      <c r="J44" s="35"/>
      <c r="K44" s="31"/>
      <c r="L44" s="31"/>
      <c r="M44" s="36"/>
      <c r="N44" s="34"/>
      <c r="O44" s="34"/>
      <c r="P44" s="31"/>
      <c r="Q44" s="34"/>
      <c r="R44" s="36"/>
      <c r="S44" s="31"/>
      <c r="T44" s="31"/>
      <c r="U44" s="35" t="str">
        <f t="shared" si="4"/>
        <v/>
      </c>
      <c r="V44" s="34"/>
      <c r="W44" s="34" t="str">
        <f t="shared" si="5"/>
        <v/>
      </c>
      <c r="X44" s="31"/>
      <c r="Y44" s="31"/>
      <c r="Z44" s="31"/>
      <c r="AA44" s="34"/>
      <c r="AB44" s="36"/>
      <c r="AC44" s="35"/>
      <c r="AD44" s="34"/>
      <c r="AE44" s="34" t="str">
        <f t="shared" si="6"/>
        <v/>
      </c>
      <c r="AF44" s="31"/>
      <c r="AG44" s="36"/>
      <c r="AH44" s="36"/>
      <c r="AI44" s="35"/>
      <c r="AJ44" s="34"/>
      <c r="AK44" s="34" t="str">
        <f t="shared" si="7"/>
        <v/>
      </c>
      <c r="AL44" s="36"/>
      <c r="AM44" s="35"/>
      <c r="AN44" s="34"/>
      <c r="AO44" s="34" t="str">
        <f t="shared" si="8"/>
        <v/>
      </c>
      <c r="AP44" s="31"/>
      <c r="AQ44" s="31"/>
      <c r="AR44" s="36"/>
      <c r="AS44" s="36"/>
      <c r="AT44" s="35"/>
      <c r="AU44" s="34"/>
      <c r="AV44" s="34" t="str">
        <f t="shared" si="9"/>
        <v/>
      </c>
      <c r="AW44" s="37"/>
      <c r="AX44" s="37"/>
      <c r="AY44" s="35" t="str">
        <f t="shared" si="10"/>
        <v/>
      </c>
      <c r="AZ44" s="37" t="str">
        <f t="shared" si="11"/>
        <v/>
      </c>
      <c r="BA44" s="37" t="str">
        <f t="shared" si="12"/>
        <v/>
      </c>
      <c r="BB44" s="35"/>
      <c r="BC44" s="31" t="str">
        <f t="shared" si="13"/>
        <v/>
      </c>
      <c r="BD44" s="32"/>
    </row>
    <row r="45" ht="15.75" customHeight="1">
      <c r="A45" s="31"/>
      <c r="B45" s="32"/>
      <c r="C45" s="31"/>
      <c r="D45" s="33" t="str">
        <f t="shared" si="1"/>
        <v>-</v>
      </c>
      <c r="E45" s="34" t="str">
        <f t="shared" si="2"/>
        <v/>
      </c>
      <c r="F45" s="35" t="str">
        <f t="shared" si="3"/>
        <v/>
      </c>
      <c r="G45" s="31"/>
      <c r="H45" s="31"/>
      <c r="I45" s="31"/>
      <c r="J45" s="35"/>
      <c r="K45" s="31"/>
      <c r="L45" s="31"/>
      <c r="M45" s="36"/>
      <c r="N45" s="34"/>
      <c r="O45" s="34"/>
      <c r="P45" s="31"/>
      <c r="Q45" s="34"/>
      <c r="R45" s="36"/>
      <c r="S45" s="31"/>
      <c r="T45" s="31"/>
      <c r="U45" s="35" t="str">
        <f t="shared" si="4"/>
        <v/>
      </c>
      <c r="V45" s="34"/>
      <c r="W45" s="34" t="str">
        <f t="shared" si="5"/>
        <v/>
      </c>
      <c r="X45" s="31"/>
      <c r="Y45" s="31"/>
      <c r="Z45" s="31"/>
      <c r="AA45" s="34"/>
      <c r="AB45" s="36"/>
      <c r="AC45" s="35"/>
      <c r="AD45" s="34"/>
      <c r="AE45" s="34" t="str">
        <f t="shared" si="6"/>
        <v/>
      </c>
      <c r="AF45" s="31"/>
      <c r="AG45" s="36"/>
      <c r="AH45" s="36"/>
      <c r="AI45" s="35"/>
      <c r="AJ45" s="34"/>
      <c r="AK45" s="34" t="str">
        <f t="shared" si="7"/>
        <v/>
      </c>
      <c r="AL45" s="36"/>
      <c r="AM45" s="35"/>
      <c r="AN45" s="34"/>
      <c r="AO45" s="34" t="str">
        <f t="shared" si="8"/>
        <v/>
      </c>
      <c r="AP45" s="31"/>
      <c r="AQ45" s="31"/>
      <c r="AR45" s="36"/>
      <c r="AS45" s="36"/>
      <c r="AT45" s="35"/>
      <c r="AU45" s="34"/>
      <c r="AV45" s="34" t="str">
        <f t="shared" si="9"/>
        <v/>
      </c>
      <c r="AW45" s="37"/>
      <c r="AX45" s="37"/>
      <c r="AY45" s="35" t="str">
        <f t="shared" si="10"/>
        <v/>
      </c>
      <c r="AZ45" s="37" t="str">
        <f t="shared" si="11"/>
        <v/>
      </c>
      <c r="BA45" s="37" t="str">
        <f t="shared" si="12"/>
        <v/>
      </c>
      <c r="BB45" s="35"/>
      <c r="BC45" s="31" t="str">
        <f t="shared" si="13"/>
        <v/>
      </c>
      <c r="BD45" s="32"/>
    </row>
    <row r="46" ht="15.75" customHeight="1">
      <c r="A46" s="31"/>
      <c r="B46" s="32"/>
      <c r="C46" s="31"/>
      <c r="D46" s="33" t="str">
        <f t="shared" si="1"/>
        <v>-</v>
      </c>
      <c r="E46" s="34" t="str">
        <f t="shared" si="2"/>
        <v/>
      </c>
      <c r="F46" s="35" t="str">
        <f t="shared" si="3"/>
        <v/>
      </c>
      <c r="G46" s="31"/>
      <c r="H46" s="31"/>
      <c r="I46" s="31"/>
      <c r="J46" s="35"/>
      <c r="K46" s="31"/>
      <c r="L46" s="31"/>
      <c r="M46" s="36"/>
      <c r="N46" s="34"/>
      <c r="O46" s="34"/>
      <c r="P46" s="31"/>
      <c r="Q46" s="34"/>
      <c r="R46" s="36"/>
      <c r="S46" s="31"/>
      <c r="T46" s="31"/>
      <c r="U46" s="35" t="str">
        <f t="shared" si="4"/>
        <v/>
      </c>
      <c r="V46" s="34"/>
      <c r="W46" s="34" t="str">
        <f t="shared" si="5"/>
        <v/>
      </c>
      <c r="X46" s="31"/>
      <c r="Y46" s="31"/>
      <c r="Z46" s="31"/>
      <c r="AA46" s="34"/>
      <c r="AB46" s="36"/>
      <c r="AC46" s="35"/>
      <c r="AD46" s="34"/>
      <c r="AE46" s="34" t="str">
        <f t="shared" si="6"/>
        <v/>
      </c>
      <c r="AF46" s="31"/>
      <c r="AG46" s="36"/>
      <c r="AH46" s="36"/>
      <c r="AI46" s="35"/>
      <c r="AJ46" s="34"/>
      <c r="AK46" s="34" t="str">
        <f t="shared" si="7"/>
        <v/>
      </c>
      <c r="AL46" s="36"/>
      <c r="AM46" s="35"/>
      <c r="AN46" s="34"/>
      <c r="AO46" s="34" t="str">
        <f t="shared" si="8"/>
        <v/>
      </c>
      <c r="AP46" s="31"/>
      <c r="AQ46" s="31"/>
      <c r="AR46" s="36"/>
      <c r="AS46" s="36"/>
      <c r="AT46" s="35"/>
      <c r="AU46" s="34"/>
      <c r="AV46" s="34" t="str">
        <f t="shared" si="9"/>
        <v/>
      </c>
      <c r="AW46" s="37"/>
      <c r="AX46" s="37"/>
      <c r="AY46" s="35" t="str">
        <f t="shared" si="10"/>
        <v/>
      </c>
      <c r="AZ46" s="37" t="str">
        <f t="shared" si="11"/>
        <v/>
      </c>
      <c r="BA46" s="37" t="str">
        <f t="shared" si="12"/>
        <v/>
      </c>
      <c r="BB46" s="35"/>
      <c r="BC46" s="31" t="str">
        <f t="shared" si="13"/>
        <v/>
      </c>
      <c r="BD46" s="32"/>
    </row>
    <row r="47" ht="15.75" customHeight="1">
      <c r="A47" s="31"/>
      <c r="B47" s="32"/>
      <c r="C47" s="31"/>
      <c r="D47" s="33" t="str">
        <f t="shared" si="1"/>
        <v>-</v>
      </c>
      <c r="E47" s="34" t="str">
        <f t="shared" si="2"/>
        <v/>
      </c>
      <c r="F47" s="35" t="str">
        <f t="shared" si="3"/>
        <v/>
      </c>
      <c r="G47" s="31"/>
      <c r="H47" s="31"/>
      <c r="I47" s="31"/>
      <c r="J47" s="35"/>
      <c r="K47" s="31"/>
      <c r="L47" s="31"/>
      <c r="M47" s="36"/>
      <c r="N47" s="34"/>
      <c r="O47" s="34"/>
      <c r="P47" s="31"/>
      <c r="Q47" s="34"/>
      <c r="R47" s="36"/>
      <c r="S47" s="31"/>
      <c r="T47" s="31"/>
      <c r="U47" s="35" t="str">
        <f t="shared" si="4"/>
        <v/>
      </c>
      <c r="V47" s="34"/>
      <c r="W47" s="34" t="str">
        <f t="shared" si="5"/>
        <v/>
      </c>
      <c r="X47" s="31"/>
      <c r="Y47" s="31"/>
      <c r="Z47" s="31"/>
      <c r="AA47" s="34"/>
      <c r="AB47" s="36"/>
      <c r="AC47" s="35"/>
      <c r="AD47" s="34"/>
      <c r="AE47" s="34" t="str">
        <f t="shared" si="6"/>
        <v/>
      </c>
      <c r="AF47" s="31"/>
      <c r="AG47" s="36"/>
      <c r="AH47" s="36"/>
      <c r="AI47" s="35"/>
      <c r="AJ47" s="34"/>
      <c r="AK47" s="34" t="str">
        <f t="shared" si="7"/>
        <v/>
      </c>
      <c r="AL47" s="36"/>
      <c r="AM47" s="35"/>
      <c r="AN47" s="34"/>
      <c r="AO47" s="34" t="str">
        <f t="shared" si="8"/>
        <v/>
      </c>
      <c r="AP47" s="31"/>
      <c r="AQ47" s="31"/>
      <c r="AR47" s="36"/>
      <c r="AS47" s="36"/>
      <c r="AT47" s="35"/>
      <c r="AU47" s="34"/>
      <c r="AV47" s="34" t="str">
        <f t="shared" si="9"/>
        <v/>
      </c>
      <c r="AW47" s="37"/>
      <c r="AX47" s="37"/>
      <c r="AY47" s="35" t="str">
        <f t="shared" si="10"/>
        <v/>
      </c>
      <c r="AZ47" s="37" t="str">
        <f t="shared" si="11"/>
        <v/>
      </c>
      <c r="BA47" s="37" t="str">
        <f t="shared" si="12"/>
        <v/>
      </c>
      <c r="BB47" s="35"/>
      <c r="BC47" s="31" t="str">
        <f t="shared" si="13"/>
        <v/>
      </c>
      <c r="BD47" s="32"/>
    </row>
    <row r="48" ht="15.75" customHeight="1">
      <c r="A48" s="31"/>
      <c r="B48" s="32"/>
      <c r="C48" s="31"/>
      <c r="D48" s="33" t="str">
        <f t="shared" si="1"/>
        <v>-</v>
      </c>
      <c r="E48" s="34" t="str">
        <f t="shared" si="2"/>
        <v/>
      </c>
      <c r="F48" s="35" t="str">
        <f t="shared" si="3"/>
        <v/>
      </c>
      <c r="G48" s="31"/>
      <c r="H48" s="31"/>
      <c r="I48" s="31"/>
      <c r="J48" s="35"/>
      <c r="K48" s="31"/>
      <c r="L48" s="31"/>
      <c r="M48" s="36"/>
      <c r="N48" s="34"/>
      <c r="O48" s="34"/>
      <c r="P48" s="31"/>
      <c r="Q48" s="34"/>
      <c r="R48" s="36"/>
      <c r="S48" s="31"/>
      <c r="T48" s="31"/>
      <c r="U48" s="35" t="str">
        <f t="shared" si="4"/>
        <v/>
      </c>
      <c r="V48" s="34"/>
      <c r="W48" s="34" t="str">
        <f t="shared" si="5"/>
        <v/>
      </c>
      <c r="X48" s="31"/>
      <c r="Y48" s="31"/>
      <c r="Z48" s="31"/>
      <c r="AA48" s="34"/>
      <c r="AB48" s="36"/>
      <c r="AC48" s="35"/>
      <c r="AD48" s="34"/>
      <c r="AE48" s="34" t="str">
        <f t="shared" si="6"/>
        <v/>
      </c>
      <c r="AF48" s="31"/>
      <c r="AG48" s="36"/>
      <c r="AH48" s="36"/>
      <c r="AI48" s="35"/>
      <c r="AJ48" s="34"/>
      <c r="AK48" s="34" t="str">
        <f t="shared" si="7"/>
        <v/>
      </c>
      <c r="AL48" s="36"/>
      <c r="AM48" s="35"/>
      <c r="AN48" s="34"/>
      <c r="AO48" s="34" t="str">
        <f t="shared" si="8"/>
        <v/>
      </c>
      <c r="AP48" s="31"/>
      <c r="AQ48" s="31"/>
      <c r="AR48" s="36"/>
      <c r="AS48" s="36"/>
      <c r="AT48" s="35"/>
      <c r="AU48" s="34"/>
      <c r="AV48" s="34" t="str">
        <f t="shared" si="9"/>
        <v/>
      </c>
      <c r="AW48" s="37"/>
      <c r="AX48" s="37"/>
      <c r="AY48" s="35" t="str">
        <f t="shared" si="10"/>
        <v/>
      </c>
      <c r="AZ48" s="37" t="str">
        <f t="shared" si="11"/>
        <v/>
      </c>
      <c r="BA48" s="37" t="str">
        <f t="shared" si="12"/>
        <v/>
      </c>
      <c r="BB48" s="35"/>
      <c r="BC48" s="31" t="str">
        <f t="shared" si="13"/>
        <v/>
      </c>
      <c r="BD48" s="32"/>
    </row>
    <row r="49" ht="15.75" customHeight="1">
      <c r="A49" s="31"/>
      <c r="B49" s="32"/>
      <c r="C49" s="31"/>
      <c r="D49" s="33" t="str">
        <f t="shared" si="1"/>
        <v>-</v>
      </c>
      <c r="E49" s="34" t="str">
        <f t="shared" si="2"/>
        <v/>
      </c>
      <c r="F49" s="35" t="str">
        <f t="shared" si="3"/>
        <v/>
      </c>
      <c r="G49" s="31"/>
      <c r="H49" s="31"/>
      <c r="I49" s="31"/>
      <c r="J49" s="35"/>
      <c r="K49" s="31"/>
      <c r="L49" s="31"/>
      <c r="M49" s="36"/>
      <c r="N49" s="34"/>
      <c r="O49" s="34"/>
      <c r="P49" s="31"/>
      <c r="Q49" s="34"/>
      <c r="R49" s="36"/>
      <c r="S49" s="31"/>
      <c r="T49" s="31"/>
      <c r="U49" s="35" t="str">
        <f t="shared" si="4"/>
        <v/>
      </c>
      <c r="V49" s="34"/>
      <c r="W49" s="34" t="str">
        <f t="shared" si="5"/>
        <v/>
      </c>
      <c r="X49" s="31"/>
      <c r="Y49" s="31"/>
      <c r="Z49" s="31"/>
      <c r="AA49" s="34"/>
      <c r="AB49" s="36"/>
      <c r="AC49" s="35"/>
      <c r="AD49" s="34"/>
      <c r="AE49" s="34" t="str">
        <f t="shared" si="6"/>
        <v/>
      </c>
      <c r="AF49" s="31"/>
      <c r="AG49" s="36"/>
      <c r="AH49" s="36"/>
      <c r="AI49" s="35"/>
      <c r="AJ49" s="34"/>
      <c r="AK49" s="34" t="str">
        <f t="shared" si="7"/>
        <v/>
      </c>
      <c r="AL49" s="36"/>
      <c r="AM49" s="35"/>
      <c r="AN49" s="34"/>
      <c r="AO49" s="34" t="str">
        <f t="shared" si="8"/>
        <v/>
      </c>
      <c r="AP49" s="31"/>
      <c r="AQ49" s="31"/>
      <c r="AR49" s="36"/>
      <c r="AS49" s="36"/>
      <c r="AT49" s="35"/>
      <c r="AU49" s="34"/>
      <c r="AV49" s="34" t="str">
        <f t="shared" si="9"/>
        <v/>
      </c>
      <c r="AW49" s="37"/>
      <c r="AX49" s="37"/>
      <c r="AY49" s="35" t="str">
        <f t="shared" si="10"/>
        <v/>
      </c>
      <c r="AZ49" s="37" t="str">
        <f t="shared" si="11"/>
        <v/>
      </c>
      <c r="BA49" s="37" t="str">
        <f t="shared" si="12"/>
        <v/>
      </c>
      <c r="BB49" s="35"/>
      <c r="BC49" s="31" t="str">
        <f t="shared" si="13"/>
        <v/>
      </c>
      <c r="BD49" s="32"/>
    </row>
    <row r="50" ht="15.75" customHeight="1">
      <c r="A50" s="31"/>
      <c r="B50" s="32"/>
      <c r="C50" s="31"/>
      <c r="D50" s="33" t="str">
        <f t="shared" si="1"/>
        <v>-</v>
      </c>
      <c r="E50" s="34" t="str">
        <f t="shared" si="2"/>
        <v/>
      </c>
      <c r="F50" s="35" t="str">
        <f t="shared" si="3"/>
        <v/>
      </c>
      <c r="G50" s="31"/>
      <c r="H50" s="31"/>
      <c r="I50" s="31"/>
      <c r="J50" s="35"/>
      <c r="K50" s="31"/>
      <c r="L50" s="31"/>
      <c r="M50" s="36"/>
      <c r="N50" s="34"/>
      <c r="O50" s="34"/>
      <c r="P50" s="31"/>
      <c r="Q50" s="34"/>
      <c r="R50" s="36"/>
      <c r="S50" s="31"/>
      <c r="T50" s="31"/>
      <c r="U50" s="35" t="str">
        <f t="shared" si="4"/>
        <v/>
      </c>
      <c r="V50" s="34"/>
      <c r="W50" s="34" t="str">
        <f t="shared" si="5"/>
        <v/>
      </c>
      <c r="X50" s="31"/>
      <c r="Y50" s="31"/>
      <c r="Z50" s="31"/>
      <c r="AA50" s="34"/>
      <c r="AB50" s="36"/>
      <c r="AC50" s="35"/>
      <c r="AD50" s="34"/>
      <c r="AE50" s="34" t="str">
        <f t="shared" si="6"/>
        <v/>
      </c>
      <c r="AF50" s="31"/>
      <c r="AG50" s="36"/>
      <c r="AH50" s="36"/>
      <c r="AI50" s="35"/>
      <c r="AJ50" s="34"/>
      <c r="AK50" s="34" t="str">
        <f t="shared" si="7"/>
        <v/>
      </c>
      <c r="AL50" s="36"/>
      <c r="AM50" s="35"/>
      <c r="AN50" s="34"/>
      <c r="AO50" s="34" t="str">
        <f t="shared" si="8"/>
        <v/>
      </c>
      <c r="AP50" s="31"/>
      <c r="AQ50" s="31"/>
      <c r="AR50" s="36"/>
      <c r="AS50" s="36"/>
      <c r="AT50" s="35"/>
      <c r="AU50" s="34"/>
      <c r="AV50" s="34" t="str">
        <f t="shared" si="9"/>
        <v/>
      </c>
      <c r="AW50" s="37"/>
      <c r="AX50" s="37"/>
      <c r="AY50" s="35" t="str">
        <f t="shared" si="10"/>
        <v/>
      </c>
      <c r="AZ50" s="37" t="str">
        <f t="shared" si="11"/>
        <v/>
      </c>
      <c r="BA50" s="37" t="str">
        <f t="shared" si="12"/>
        <v/>
      </c>
      <c r="BB50" s="35"/>
      <c r="BC50" s="31" t="str">
        <f t="shared" si="13"/>
        <v/>
      </c>
      <c r="BD50" s="32"/>
    </row>
    <row r="51" ht="15.75" customHeight="1">
      <c r="A51" s="31"/>
      <c r="B51" s="32"/>
      <c r="C51" s="31"/>
      <c r="D51" s="33" t="str">
        <f t="shared" si="1"/>
        <v>-</v>
      </c>
      <c r="E51" s="34" t="str">
        <f t="shared" si="2"/>
        <v/>
      </c>
      <c r="F51" s="35" t="str">
        <f t="shared" si="3"/>
        <v/>
      </c>
      <c r="G51" s="31"/>
      <c r="H51" s="31"/>
      <c r="I51" s="31"/>
      <c r="J51" s="35"/>
      <c r="K51" s="31"/>
      <c r="L51" s="31"/>
      <c r="M51" s="36"/>
      <c r="N51" s="34"/>
      <c r="O51" s="34"/>
      <c r="P51" s="31"/>
      <c r="Q51" s="34"/>
      <c r="R51" s="36"/>
      <c r="S51" s="31"/>
      <c r="T51" s="31"/>
      <c r="U51" s="35" t="str">
        <f t="shared" si="4"/>
        <v/>
      </c>
      <c r="V51" s="34"/>
      <c r="W51" s="34" t="str">
        <f t="shared" si="5"/>
        <v/>
      </c>
      <c r="X51" s="31"/>
      <c r="Y51" s="31"/>
      <c r="Z51" s="31"/>
      <c r="AA51" s="34"/>
      <c r="AB51" s="36"/>
      <c r="AC51" s="35"/>
      <c r="AD51" s="34"/>
      <c r="AE51" s="34" t="str">
        <f t="shared" si="6"/>
        <v/>
      </c>
      <c r="AF51" s="31"/>
      <c r="AG51" s="36"/>
      <c r="AH51" s="36"/>
      <c r="AI51" s="35"/>
      <c r="AJ51" s="34"/>
      <c r="AK51" s="34" t="str">
        <f t="shared" si="7"/>
        <v/>
      </c>
      <c r="AL51" s="36"/>
      <c r="AM51" s="35"/>
      <c r="AN51" s="34"/>
      <c r="AO51" s="34" t="str">
        <f t="shared" si="8"/>
        <v/>
      </c>
      <c r="AP51" s="31"/>
      <c r="AQ51" s="31"/>
      <c r="AR51" s="36"/>
      <c r="AS51" s="36"/>
      <c r="AT51" s="35"/>
      <c r="AU51" s="34"/>
      <c r="AV51" s="34" t="str">
        <f t="shared" si="9"/>
        <v/>
      </c>
      <c r="AW51" s="37"/>
      <c r="AX51" s="37"/>
      <c r="AY51" s="35" t="str">
        <f t="shared" si="10"/>
        <v/>
      </c>
      <c r="AZ51" s="37" t="str">
        <f t="shared" si="11"/>
        <v/>
      </c>
      <c r="BA51" s="37" t="str">
        <f t="shared" si="12"/>
        <v/>
      </c>
      <c r="BB51" s="35"/>
      <c r="BC51" s="31" t="str">
        <f t="shared" si="13"/>
        <v/>
      </c>
      <c r="BD51" s="32"/>
    </row>
    <row r="52" ht="15.75" customHeight="1">
      <c r="A52" s="31"/>
      <c r="B52" s="32"/>
      <c r="C52" s="31"/>
      <c r="D52" s="33" t="str">
        <f t="shared" si="1"/>
        <v>-</v>
      </c>
      <c r="E52" s="34" t="str">
        <f t="shared" si="2"/>
        <v/>
      </c>
      <c r="F52" s="35" t="str">
        <f t="shared" si="3"/>
        <v/>
      </c>
      <c r="G52" s="31"/>
      <c r="H52" s="31"/>
      <c r="I52" s="31"/>
      <c r="J52" s="35"/>
      <c r="K52" s="31"/>
      <c r="L52" s="31"/>
      <c r="M52" s="36"/>
      <c r="N52" s="34"/>
      <c r="O52" s="34"/>
      <c r="P52" s="31"/>
      <c r="Q52" s="34"/>
      <c r="R52" s="36"/>
      <c r="S52" s="31"/>
      <c r="T52" s="31"/>
      <c r="U52" s="35" t="str">
        <f t="shared" si="4"/>
        <v/>
      </c>
      <c r="V52" s="34"/>
      <c r="W52" s="34" t="str">
        <f t="shared" si="5"/>
        <v/>
      </c>
      <c r="X52" s="31"/>
      <c r="Y52" s="31"/>
      <c r="Z52" s="31"/>
      <c r="AA52" s="34"/>
      <c r="AB52" s="36"/>
      <c r="AC52" s="35"/>
      <c r="AD52" s="34"/>
      <c r="AE52" s="34" t="str">
        <f t="shared" si="6"/>
        <v/>
      </c>
      <c r="AF52" s="31"/>
      <c r="AG52" s="36"/>
      <c r="AH52" s="36"/>
      <c r="AI52" s="35"/>
      <c r="AJ52" s="34"/>
      <c r="AK52" s="34" t="str">
        <f t="shared" si="7"/>
        <v/>
      </c>
      <c r="AL52" s="36"/>
      <c r="AM52" s="35"/>
      <c r="AN52" s="34"/>
      <c r="AO52" s="34" t="str">
        <f t="shared" si="8"/>
        <v/>
      </c>
      <c r="AP52" s="31"/>
      <c r="AQ52" s="31"/>
      <c r="AR52" s="36"/>
      <c r="AS52" s="36"/>
      <c r="AT52" s="35"/>
      <c r="AU52" s="34"/>
      <c r="AV52" s="34" t="str">
        <f t="shared" si="9"/>
        <v/>
      </c>
      <c r="AW52" s="37"/>
      <c r="AX52" s="37"/>
      <c r="AY52" s="35" t="str">
        <f t="shared" si="10"/>
        <v/>
      </c>
      <c r="AZ52" s="37" t="str">
        <f t="shared" si="11"/>
        <v/>
      </c>
      <c r="BA52" s="37" t="str">
        <f t="shared" si="12"/>
        <v/>
      </c>
      <c r="BB52" s="35"/>
      <c r="BC52" s="31" t="str">
        <f t="shared" si="13"/>
        <v/>
      </c>
      <c r="BD52" s="32"/>
    </row>
    <row r="53" ht="15.75" customHeight="1">
      <c r="A53" s="31"/>
      <c r="B53" s="32"/>
      <c r="C53" s="31"/>
      <c r="D53" s="33" t="str">
        <f t="shared" si="1"/>
        <v>-</v>
      </c>
      <c r="E53" s="34" t="str">
        <f t="shared" si="2"/>
        <v/>
      </c>
      <c r="F53" s="35" t="str">
        <f t="shared" si="3"/>
        <v/>
      </c>
      <c r="G53" s="31"/>
      <c r="H53" s="31"/>
      <c r="I53" s="31"/>
      <c r="J53" s="35"/>
      <c r="K53" s="31"/>
      <c r="L53" s="31"/>
      <c r="M53" s="36"/>
      <c r="N53" s="34"/>
      <c r="O53" s="34"/>
      <c r="P53" s="31"/>
      <c r="Q53" s="34"/>
      <c r="R53" s="36"/>
      <c r="S53" s="31"/>
      <c r="T53" s="31"/>
      <c r="U53" s="35" t="str">
        <f t="shared" si="4"/>
        <v/>
      </c>
      <c r="V53" s="34"/>
      <c r="W53" s="34" t="str">
        <f t="shared" si="5"/>
        <v/>
      </c>
      <c r="X53" s="31"/>
      <c r="Y53" s="31"/>
      <c r="Z53" s="31"/>
      <c r="AA53" s="34"/>
      <c r="AB53" s="36"/>
      <c r="AC53" s="35"/>
      <c r="AD53" s="34"/>
      <c r="AE53" s="34" t="str">
        <f t="shared" si="6"/>
        <v/>
      </c>
      <c r="AF53" s="31"/>
      <c r="AG53" s="36"/>
      <c r="AH53" s="36"/>
      <c r="AI53" s="35"/>
      <c r="AJ53" s="34"/>
      <c r="AK53" s="34" t="str">
        <f t="shared" si="7"/>
        <v/>
      </c>
      <c r="AL53" s="36"/>
      <c r="AM53" s="35"/>
      <c r="AN53" s="34"/>
      <c r="AO53" s="34" t="str">
        <f t="shared" si="8"/>
        <v/>
      </c>
      <c r="AP53" s="31"/>
      <c r="AQ53" s="31"/>
      <c r="AR53" s="36"/>
      <c r="AS53" s="36"/>
      <c r="AT53" s="35"/>
      <c r="AU53" s="34"/>
      <c r="AV53" s="34" t="str">
        <f t="shared" si="9"/>
        <v/>
      </c>
      <c r="AW53" s="37"/>
      <c r="AX53" s="37"/>
      <c r="AY53" s="35" t="str">
        <f t="shared" si="10"/>
        <v/>
      </c>
      <c r="AZ53" s="37" t="str">
        <f t="shared" si="11"/>
        <v/>
      </c>
      <c r="BA53" s="37" t="str">
        <f t="shared" si="12"/>
        <v/>
      </c>
      <c r="BB53" s="35"/>
      <c r="BC53" s="31" t="str">
        <f t="shared" si="13"/>
        <v/>
      </c>
      <c r="BD53" s="32"/>
    </row>
    <row r="54" ht="15.75" customHeight="1">
      <c r="A54" s="31"/>
      <c r="B54" s="32"/>
      <c r="C54" s="31"/>
      <c r="D54" s="33" t="str">
        <f t="shared" si="1"/>
        <v>-</v>
      </c>
      <c r="E54" s="34" t="str">
        <f t="shared" si="2"/>
        <v/>
      </c>
      <c r="F54" s="35" t="str">
        <f t="shared" si="3"/>
        <v/>
      </c>
      <c r="G54" s="31"/>
      <c r="H54" s="31"/>
      <c r="I54" s="31"/>
      <c r="J54" s="35"/>
      <c r="K54" s="31"/>
      <c r="L54" s="31"/>
      <c r="M54" s="36"/>
      <c r="N54" s="34"/>
      <c r="O54" s="34"/>
      <c r="P54" s="31"/>
      <c r="Q54" s="34"/>
      <c r="R54" s="36"/>
      <c r="S54" s="31"/>
      <c r="T54" s="31"/>
      <c r="U54" s="35" t="str">
        <f t="shared" si="4"/>
        <v/>
      </c>
      <c r="V54" s="34"/>
      <c r="W54" s="34" t="str">
        <f t="shared" si="5"/>
        <v/>
      </c>
      <c r="X54" s="31"/>
      <c r="Y54" s="31"/>
      <c r="Z54" s="31"/>
      <c r="AA54" s="34"/>
      <c r="AB54" s="36"/>
      <c r="AC54" s="35"/>
      <c r="AD54" s="34"/>
      <c r="AE54" s="34" t="str">
        <f t="shared" si="6"/>
        <v/>
      </c>
      <c r="AF54" s="31"/>
      <c r="AG54" s="36"/>
      <c r="AH54" s="36"/>
      <c r="AI54" s="35"/>
      <c r="AJ54" s="34"/>
      <c r="AK54" s="34" t="str">
        <f t="shared" si="7"/>
        <v/>
      </c>
      <c r="AL54" s="36"/>
      <c r="AM54" s="35"/>
      <c r="AN54" s="34"/>
      <c r="AO54" s="34" t="str">
        <f t="shared" si="8"/>
        <v/>
      </c>
      <c r="AP54" s="31"/>
      <c r="AQ54" s="31"/>
      <c r="AR54" s="36"/>
      <c r="AS54" s="36"/>
      <c r="AT54" s="35"/>
      <c r="AU54" s="34"/>
      <c r="AV54" s="34" t="str">
        <f t="shared" si="9"/>
        <v/>
      </c>
      <c r="AW54" s="37"/>
      <c r="AX54" s="37"/>
      <c r="AY54" s="35" t="str">
        <f t="shared" si="10"/>
        <v/>
      </c>
      <c r="AZ54" s="37" t="str">
        <f t="shared" si="11"/>
        <v/>
      </c>
      <c r="BA54" s="37" t="str">
        <f t="shared" si="12"/>
        <v/>
      </c>
      <c r="BB54" s="35"/>
      <c r="BC54" s="31" t="str">
        <f t="shared" si="13"/>
        <v/>
      </c>
      <c r="BD54" s="32"/>
    </row>
    <row r="55" ht="15.75" customHeight="1">
      <c r="A55" s="31"/>
      <c r="B55" s="32"/>
      <c r="C55" s="31"/>
      <c r="D55" s="33" t="str">
        <f t="shared" si="1"/>
        <v>-</v>
      </c>
      <c r="E55" s="34" t="str">
        <f t="shared" si="2"/>
        <v/>
      </c>
      <c r="F55" s="35" t="str">
        <f t="shared" si="3"/>
        <v/>
      </c>
      <c r="G55" s="31"/>
      <c r="H55" s="31"/>
      <c r="I55" s="31"/>
      <c r="J55" s="35"/>
      <c r="K55" s="31"/>
      <c r="L55" s="31"/>
      <c r="M55" s="36"/>
      <c r="N55" s="34"/>
      <c r="O55" s="34"/>
      <c r="P55" s="31"/>
      <c r="Q55" s="34"/>
      <c r="R55" s="36"/>
      <c r="S55" s="31"/>
      <c r="T55" s="31"/>
      <c r="U55" s="35" t="str">
        <f t="shared" si="4"/>
        <v/>
      </c>
      <c r="V55" s="34"/>
      <c r="W55" s="34" t="str">
        <f t="shared" si="5"/>
        <v/>
      </c>
      <c r="X55" s="31"/>
      <c r="Y55" s="31"/>
      <c r="Z55" s="31"/>
      <c r="AA55" s="34"/>
      <c r="AB55" s="36"/>
      <c r="AC55" s="35"/>
      <c r="AD55" s="34"/>
      <c r="AE55" s="34" t="str">
        <f t="shared" si="6"/>
        <v/>
      </c>
      <c r="AF55" s="31"/>
      <c r="AG55" s="36"/>
      <c r="AH55" s="36"/>
      <c r="AI55" s="35"/>
      <c r="AJ55" s="34"/>
      <c r="AK55" s="34" t="str">
        <f t="shared" si="7"/>
        <v/>
      </c>
      <c r="AL55" s="36"/>
      <c r="AM55" s="35"/>
      <c r="AN55" s="34"/>
      <c r="AO55" s="34" t="str">
        <f t="shared" si="8"/>
        <v/>
      </c>
      <c r="AP55" s="31"/>
      <c r="AQ55" s="31"/>
      <c r="AR55" s="36"/>
      <c r="AS55" s="36"/>
      <c r="AT55" s="35"/>
      <c r="AU55" s="34"/>
      <c r="AV55" s="34" t="str">
        <f t="shared" si="9"/>
        <v/>
      </c>
      <c r="AW55" s="37"/>
      <c r="AX55" s="37"/>
      <c r="AY55" s="35" t="str">
        <f t="shared" si="10"/>
        <v/>
      </c>
      <c r="AZ55" s="37" t="str">
        <f t="shared" si="11"/>
        <v/>
      </c>
      <c r="BA55" s="37" t="str">
        <f t="shared" si="12"/>
        <v/>
      </c>
      <c r="BB55" s="35"/>
      <c r="BC55" s="31" t="str">
        <f t="shared" si="13"/>
        <v/>
      </c>
      <c r="BD55" s="32"/>
    </row>
    <row r="56" ht="15.75" customHeight="1">
      <c r="A56" s="31"/>
      <c r="B56" s="32"/>
      <c r="C56" s="31"/>
      <c r="D56" s="33" t="str">
        <f t="shared" si="1"/>
        <v>-</v>
      </c>
      <c r="E56" s="34" t="str">
        <f t="shared" si="2"/>
        <v/>
      </c>
      <c r="F56" s="35" t="str">
        <f t="shared" si="3"/>
        <v/>
      </c>
      <c r="G56" s="31"/>
      <c r="H56" s="31"/>
      <c r="I56" s="31"/>
      <c r="J56" s="35"/>
      <c r="K56" s="31"/>
      <c r="L56" s="31"/>
      <c r="M56" s="36"/>
      <c r="N56" s="34"/>
      <c r="O56" s="34"/>
      <c r="P56" s="31"/>
      <c r="Q56" s="34"/>
      <c r="R56" s="36"/>
      <c r="S56" s="31"/>
      <c r="T56" s="31"/>
      <c r="U56" s="35" t="str">
        <f t="shared" si="4"/>
        <v/>
      </c>
      <c r="V56" s="34"/>
      <c r="W56" s="34" t="str">
        <f t="shared" si="5"/>
        <v/>
      </c>
      <c r="X56" s="31"/>
      <c r="Y56" s="31"/>
      <c r="Z56" s="31"/>
      <c r="AA56" s="34"/>
      <c r="AB56" s="36"/>
      <c r="AC56" s="35"/>
      <c r="AD56" s="34"/>
      <c r="AE56" s="34" t="str">
        <f t="shared" si="6"/>
        <v/>
      </c>
      <c r="AF56" s="31"/>
      <c r="AG56" s="36"/>
      <c r="AH56" s="36"/>
      <c r="AI56" s="35"/>
      <c r="AJ56" s="34"/>
      <c r="AK56" s="34" t="str">
        <f t="shared" si="7"/>
        <v/>
      </c>
      <c r="AL56" s="36"/>
      <c r="AM56" s="35"/>
      <c r="AN56" s="34"/>
      <c r="AO56" s="34" t="str">
        <f t="shared" si="8"/>
        <v/>
      </c>
      <c r="AP56" s="31"/>
      <c r="AQ56" s="31"/>
      <c r="AR56" s="36"/>
      <c r="AS56" s="36"/>
      <c r="AT56" s="35"/>
      <c r="AU56" s="34"/>
      <c r="AV56" s="34" t="str">
        <f t="shared" si="9"/>
        <v/>
      </c>
      <c r="AW56" s="37"/>
      <c r="AX56" s="37"/>
      <c r="AY56" s="35" t="str">
        <f t="shared" si="10"/>
        <v/>
      </c>
      <c r="AZ56" s="37" t="str">
        <f t="shared" si="11"/>
        <v/>
      </c>
      <c r="BA56" s="37" t="str">
        <f t="shared" si="12"/>
        <v/>
      </c>
      <c r="BB56" s="35"/>
      <c r="BC56" s="31" t="str">
        <f t="shared" si="13"/>
        <v/>
      </c>
      <c r="BD56" s="32"/>
    </row>
    <row r="57" ht="15.75" customHeight="1">
      <c r="A57" s="31"/>
      <c r="B57" s="32"/>
      <c r="C57" s="31"/>
      <c r="D57" s="33" t="str">
        <f t="shared" si="1"/>
        <v>-</v>
      </c>
      <c r="E57" s="34" t="str">
        <f t="shared" si="2"/>
        <v/>
      </c>
      <c r="F57" s="35" t="str">
        <f t="shared" si="3"/>
        <v/>
      </c>
      <c r="G57" s="31"/>
      <c r="H57" s="31"/>
      <c r="I57" s="31"/>
      <c r="J57" s="35"/>
      <c r="K57" s="31"/>
      <c r="L57" s="31"/>
      <c r="M57" s="36"/>
      <c r="N57" s="34"/>
      <c r="O57" s="34"/>
      <c r="P57" s="31"/>
      <c r="Q57" s="34"/>
      <c r="R57" s="36"/>
      <c r="S57" s="31"/>
      <c r="T57" s="31"/>
      <c r="U57" s="35" t="str">
        <f t="shared" si="4"/>
        <v/>
      </c>
      <c r="V57" s="34"/>
      <c r="W57" s="34" t="str">
        <f t="shared" si="5"/>
        <v/>
      </c>
      <c r="X57" s="31"/>
      <c r="Y57" s="31"/>
      <c r="Z57" s="31"/>
      <c r="AA57" s="34"/>
      <c r="AB57" s="36"/>
      <c r="AC57" s="35"/>
      <c r="AD57" s="34"/>
      <c r="AE57" s="34" t="str">
        <f t="shared" si="6"/>
        <v/>
      </c>
      <c r="AF57" s="31"/>
      <c r="AG57" s="36"/>
      <c r="AH57" s="36"/>
      <c r="AI57" s="35"/>
      <c r="AJ57" s="34"/>
      <c r="AK57" s="34" t="str">
        <f t="shared" si="7"/>
        <v/>
      </c>
      <c r="AL57" s="36"/>
      <c r="AM57" s="35"/>
      <c r="AN57" s="34"/>
      <c r="AO57" s="34" t="str">
        <f t="shared" si="8"/>
        <v/>
      </c>
      <c r="AP57" s="31"/>
      <c r="AQ57" s="31"/>
      <c r="AR57" s="36"/>
      <c r="AS57" s="36"/>
      <c r="AT57" s="35"/>
      <c r="AU57" s="34"/>
      <c r="AV57" s="34" t="str">
        <f t="shared" si="9"/>
        <v/>
      </c>
      <c r="AW57" s="37"/>
      <c r="AX57" s="37"/>
      <c r="AY57" s="35" t="str">
        <f t="shared" si="10"/>
        <v/>
      </c>
      <c r="AZ57" s="37" t="str">
        <f t="shared" si="11"/>
        <v/>
      </c>
      <c r="BA57" s="37" t="str">
        <f t="shared" si="12"/>
        <v/>
      </c>
      <c r="BB57" s="35"/>
      <c r="BC57" s="31" t="str">
        <f t="shared" si="13"/>
        <v/>
      </c>
      <c r="BD57" s="32"/>
    </row>
    <row r="58" ht="15.75" customHeight="1">
      <c r="A58" s="31"/>
      <c r="B58" s="32"/>
      <c r="C58" s="31"/>
      <c r="D58" s="33" t="str">
        <f t="shared" si="1"/>
        <v>-</v>
      </c>
      <c r="E58" s="34" t="str">
        <f t="shared" si="2"/>
        <v/>
      </c>
      <c r="F58" s="35" t="str">
        <f t="shared" si="3"/>
        <v/>
      </c>
      <c r="G58" s="31"/>
      <c r="H58" s="31"/>
      <c r="I58" s="31"/>
      <c r="J58" s="35"/>
      <c r="K58" s="31"/>
      <c r="L58" s="31"/>
      <c r="M58" s="36"/>
      <c r="N58" s="34"/>
      <c r="O58" s="34"/>
      <c r="P58" s="31"/>
      <c r="Q58" s="34"/>
      <c r="R58" s="36"/>
      <c r="S58" s="31"/>
      <c r="T58" s="31"/>
      <c r="U58" s="35" t="str">
        <f t="shared" si="4"/>
        <v/>
      </c>
      <c r="V58" s="34"/>
      <c r="W58" s="34" t="str">
        <f t="shared" si="5"/>
        <v/>
      </c>
      <c r="X58" s="31"/>
      <c r="Y58" s="31"/>
      <c r="Z58" s="31"/>
      <c r="AA58" s="34"/>
      <c r="AB58" s="36"/>
      <c r="AC58" s="35"/>
      <c r="AD58" s="34"/>
      <c r="AE58" s="34" t="str">
        <f t="shared" si="6"/>
        <v/>
      </c>
      <c r="AF58" s="31"/>
      <c r="AG58" s="36"/>
      <c r="AH58" s="36"/>
      <c r="AI58" s="35"/>
      <c r="AJ58" s="34"/>
      <c r="AK58" s="34" t="str">
        <f t="shared" si="7"/>
        <v/>
      </c>
      <c r="AL58" s="36"/>
      <c r="AM58" s="35"/>
      <c r="AN58" s="34"/>
      <c r="AO58" s="34" t="str">
        <f t="shared" si="8"/>
        <v/>
      </c>
      <c r="AP58" s="31"/>
      <c r="AQ58" s="31"/>
      <c r="AR58" s="36"/>
      <c r="AS58" s="36"/>
      <c r="AT58" s="35"/>
      <c r="AU58" s="34"/>
      <c r="AV58" s="34" t="str">
        <f t="shared" si="9"/>
        <v/>
      </c>
      <c r="AW58" s="37"/>
      <c r="AX58" s="37"/>
      <c r="AY58" s="35" t="str">
        <f t="shared" si="10"/>
        <v/>
      </c>
      <c r="AZ58" s="37" t="str">
        <f t="shared" si="11"/>
        <v/>
      </c>
      <c r="BA58" s="37" t="str">
        <f t="shared" si="12"/>
        <v/>
      </c>
      <c r="BB58" s="35"/>
      <c r="BC58" s="31" t="str">
        <f t="shared" si="13"/>
        <v/>
      </c>
      <c r="BD58" s="32"/>
    </row>
    <row r="59" ht="15.75" customHeight="1">
      <c r="A59" s="31"/>
      <c r="B59" s="32"/>
      <c r="C59" s="31"/>
      <c r="D59" s="33" t="str">
        <f t="shared" si="1"/>
        <v>-</v>
      </c>
      <c r="E59" s="34" t="str">
        <f t="shared" si="2"/>
        <v/>
      </c>
      <c r="F59" s="35" t="str">
        <f t="shared" si="3"/>
        <v/>
      </c>
      <c r="G59" s="31"/>
      <c r="H59" s="31"/>
      <c r="I59" s="31"/>
      <c r="J59" s="35"/>
      <c r="K59" s="31"/>
      <c r="L59" s="31"/>
      <c r="M59" s="36"/>
      <c r="N59" s="34"/>
      <c r="O59" s="34"/>
      <c r="P59" s="31"/>
      <c r="Q59" s="34"/>
      <c r="R59" s="36"/>
      <c r="S59" s="31"/>
      <c r="T59" s="31"/>
      <c r="U59" s="35" t="str">
        <f t="shared" si="4"/>
        <v/>
      </c>
      <c r="V59" s="34"/>
      <c r="W59" s="34" t="str">
        <f t="shared" si="5"/>
        <v/>
      </c>
      <c r="X59" s="31"/>
      <c r="Y59" s="31"/>
      <c r="Z59" s="31"/>
      <c r="AA59" s="34"/>
      <c r="AB59" s="36"/>
      <c r="AC59" s="35"/>
      <c r="AD59" s="34"/>
      <c r="AE59" s="34" t="str">
        <f t="shared" si="6"/>
        <v/>
      </c>
      <c r="AF59" s="31"/>
      <c r="AG59" s="36"/>
      <c r="AH59" s="36"/>
      <c r="AI59" s="35"/>
      <c r="AJ59" s="34"/>
      <c r="AK59" s="34" t="str">
        <f t="shared" si="7"/>
        <v/>
      </c>
      <c r="AL59" s="36"/>
      <c r="AM59" s="35"/>
      <c r="AN59" s="34"/>
      <c r="AO59" s="34" t="str">
        <f t="shared" si="8"/>
        <v/>
      </c>
      <c r="AP59" s="31"/>
      <c r="AQ59" s="31"/>
      <c r="AR59" s="36"/>
      <c r="AS59" s="36"/>
      <c r="AT59" s="35"/>
      <c r="AU59" s="34"/>
      <c r="AV59" s="34" t="str">
        <f t="shared" si="9"/>
        <v/>
      </c>
      <c r="AW59" s="37"/>
      <c r="AX59" s="37"/>
      <c r="AY59" s="35" t="str">
        <f t="shared" si="10"/>
        <v/>
      </c>
      <c r="AZ59" s="37" t="str">
        <f t="shared" si="11"/>
        <v/>
      </c>
      <c r="BA59" s="37" t="str">
        <f t="shared" si="12"/>
        <v/>
      </c>
      <c r="BB59" s="35"/>
      <c r="BC59" s="31" t="str">
        <f t="shared" si="13"/>
        <v/>
      </c>
      <c r="BD59" s="32"/>
    </row>
    <row r="60" ht="15.75" customHeight="1">
      <c r="A60" s="31"/>
      <c r="B60" s="32"/>
      <c r="C60" s="31"/>
      <c r="D60" s="33" t="str">
        <f t="shared" si="1"/>
        <v>-</v>
      </c>
      <c r="E60" s="34" t="str">
        <f t="shared" si="2"/>
        <v/>
      </c>
      <c r="F60" s="35" t="str">
        <f t="shared" si="3"/>
        <v/>
      </c>
      <c r="G60" s="31"/>
      <c r="H60" s="31"/>
      <c r="I60" s="31"/>
      <c r="J60" s="35"/>
      <c r="K60" s="31"/>
      <c r="L60" s="31"/>
      <c r="M60" s="36"/>
      <c r="N60" s="34"/>
      <c r="O60" s="34"/>
      <c r="P60" s="31"/>
      <c r="Q60" s="34"/>
      <c r="R60" s="36"/>
      <c r="S60" s="31"/>
      <c r="T60" s="31"/>
      <c r="U60" s="35" t="str">
        <f t="shared" si="4"/>
        <v/>
      </c>
      <c r="V60" s="34"/>
      <c r="W60" s="34" t="str">
        <f t="shared" si="5"/>
        <v/>
      </c>
      <c r="X60" s="31"/>
      <c r="Y60" s="31"/>
      <c r="Z60" s="31"/>
      <c r="AA60" s="34"/>
      <c r="AB60" s="36"/>
      <c r="AC60" s="35"/>
      <c r="AD60" s="34"/>
      <c r="AE60" s="34" t="str">
        <f t="shared" si="6"/>
        <v/>
      </c>
      <c r="AF60" s="31"/>
      <c r="AG60" s="36"/>
      <c r="AH60" s="36"/>
      <c r="AI60" s="35"/>
      <c r="AJ60" s="34"/>
      <c r="AK60" s="34" t="str">
        <f t="shared" si="7"/>
        <v/>
      </c>
      <c r="AL60" s="36"/>
      <c r="AM60" s="35"/>
      <c r="AN60" s="34"/>
      <c r="AO60" s="34" t="str">
        <f t="shared" si="8"/>
        <v/>
      </c>
      <c r="AP60" s="31"/>
      <c r="AQ60" s="31"/>
      <c r="AR60" s="36"/>
      <c r="AS60" s="36"/>
      <c r="AT60" s="35"/>
      <c r="AU60" s="34"/>
      <c r="AV60" s="34" t="str">
        <f t="shared" si="9"/>
        <v/>
      </c>
      <c r="AW60" s="37"/>
      <c r="AX60" s="37"/>
      <c r="AY60" s="35" t="str">
        <f t="shared" si="10"/>
        <v/>
      </c>
      <c r="AZ60" s="37" t="str">
        <f t="shared" si="11"/>
        <v/>
      </c>
      <c r="BA60" s="37" t="str">
        <f t="shared" si="12"/>
        <v/>
      </c>
      <c r="BB60" s="35"/>
      <c r="BC60" s="31" t="str">
        <f t="shared" si="13"/>
        <v/>
      </c>
      <c r="BD60" s="32"/>
    </row>
    <row r="61" ht="15.75" customHeight="1">
      <c r="A61" s="31"/>
      <c r="B61" s="32"/>
      <c r="C61" s="31"/>
      <c r="D61" s="33" t="str">
        <f t="shared" si="1"/>
        <v>-</v>
      </c>
      <c r="E61" s="34" t="str">
        <f t="shared" si="2"/>
        <v/>
      </c>
      <c r="F61" s="35" t="str">
        <f t="shared" si="3"/>
        <v/>
      </c>
      <c r="G61" s="31"/>
      <c r="H61" s="31"/>
      <c r="I61" s="31"/>
      <c r="J61" s="35"/>
      <c r="K61" s="31"/>
      <c r="L61" s="31"/>
      <c r="M61" s="36"/>
      <c r="N61" s="34"/>
      <c r="O61" s="34"/>
      <c r="P61" s="31"/>
      <c r="Q61" s="34"/>
      <c r="R61" s="36"/>
      <c r="S61" s="31"/>
      <c r="T61" s="31"/>
      <c r="U61" s="35" t="str">
        <f t="shared" si="4"/>
        <v/>
      </c>
      <c r="V61" s="34"/>
      <c r="W61" s="34" t="str">
        <f t="shared" si="5"/>
        <v/>
      </c>
      <c r="X61" s="31"/>
      <c r="Y61" s="31"/>
      <c r="Z61" s="31"/>
      <c r="AA61" s="34"/>
      <c r="AB61" s="36"/>
      <c r="AC61" s="35"/>
      <c r="AD61" s="34"/>
      <c r="AE61" s="34" t="str">
        <f t="shared" si="6"/>
        <v/>
      </c>
      <c r="AF61" s="31"/>
      <c r="AG61" s="36"/>
      <c r="AH61" s="36"/>
      <c r="AI61" s="35"/>
      <c r="AJ61" s="34"/>
      <c r="AK61" s="34" t="str">
        <f t="shared" si="7"/>
        <v/>
      </c>
      <c r="AL61" s="36"/>
      <c r="AM61" s="35"/>
      <c r="AN61" s="34"/>
      <c r="AO61" s="34" t="str">
        <f t="shared" si="8"/>
        <v/>
      </c>
      <c r="AP61" s="31"/>
      <c r="AQ61" s="31"/>
      <c r="AR61" s="36"/>
      <c r="AS61" s="36"/>
      <c r="AT61" s="35"/>
      <c r="AU61" s="34"/>
      <c r="AV61" s="34" t="str">
        <f t="shared" si="9"/>
        <v/>
      </c>
      <c r="AW61" s="37"/>
      <c r="AX61" s="37"/>
      <c r="AY61" s="35" t="str">
        <f t="shared" si="10"/>
        <v/>
      </c>
      <c r="AZ61" s="37" t="str">
        <f t="shared" si="11"/>
        <v/>
      </c>
      <c r="BA61" s="37" t="str">
        <f t="shared" si="12"/>
        <v/>
      </c>
      <c r="BB61" s="35"/>
      <c r="BC61" s="31" t="str">
        <f t="shared" si="13"/>
        <v/>
      </c>
      <c r="BD61" s="32"/>
    </row>
    <row r="62" ht="15.75" customHeight="1">
      <c r="A62" s="31"/>
      <c r="B62" s="32"/>
      <c r="C62" s="31"/>
      <c r="D62" s="33" t="str">
        <f t="shared" si="1"/>
        <v>-</v>
      </c>
      <c r="E62" s="34" t="str">
        <f t="shared" si="2"/>
        <v/>
      </c>
      <c r="F62" s="35" t="str">
        <f t="shared" si="3"/>
        <v/>
      </c>
      <c r="G62" s="31"/>
      <c r="H62" s="31"/>
      <c r="I62" s="31"/>
      <c r="J62" s="35"/>
      <c r="K62" s="31"/>
      <c r="L62" s="31"/>
      <c r="M62" s="36"/>
      <c r="N62" s="34"/>
      <c r="O62" s="34"/>
      <c r="P62" s="31"/>
      <c r="Q62" s="34"/>
      <c r="R62" s="36"/>
      <c r="S62" s="31"/>
      <c r="T62" s="31"/>
      <c r="U62" s="35" t="str">
        <f t="shared" si="4"/>
        <v/>
      </c>
      <c r="V62" s="34"/>
      <c r="W62" s="34" t="str">
        <f t="shared" si="5"/>
        <v/>
      </c>
      <c r="X62" s="31"/>
      <c r="Y62" s="31"/>
      <c r="Z62" s="31"/>
      <c r="AA62" s="34"/>
      <c r="AB62" s="36"/>
      <c r="AC62" s="35"/>
      <c r="AD62" s="34"/>
      <c r="AE62" s="34" t="str">
        <f t="shared" si="6"/>
        <v/>
      </c>
      <c r="AF62" s="31"/>
      <c r="AG62" s="36"/>
      <c r="AH62" s="36"/>
      <c r="AI62" s="35"/>
      <c r="AJ62" s="34"/>
      <c r="AK62" s="34" t="str">
        <f t="shared" si="7"/>
        <v/>
      </c>
      <c r="AL62" s="36"/>
      <c r="AM62" s="35"/>
      <c r="AN62" s="34"/>
      <c r="AO62" s="34" t="str">
        <f t="shared" si="8"/>
        <v/>
      </c>
      <c r="AP62" s="31"/>
      <c r="AQ62" s="31"/>
      <c r="AR62" s="36"/>
      <c r="AS62" s="36"/>
      <c r="AT62" s="35"/>
      <c r="AU62" s="34"/>
      <c r="AV62" s="34" t="str">
        <f t="shared" si="9"/>
        <v/>
      </c>
      <c r="AW62" s="37"/>
      <c r="AX62" s="37"/>
      <c r="AY62" s="35" t="str">
        <f t="shared" si="10"/>
        <v/>
      </c>
      <c r="AZ62" s="37" t="str">
        <f t="shared" si="11"/>
        <v/>
      </c>
      <c r="BA62" s="37" t="str">
        <f t="shared" si="12"/>
        <v/>
      </c>
      <c r="BB62" s="35"/>
      <c r="BC62" s="31" t="str">
        <f t="shared" si="13"/>
        <v/>
      </c>
      <c r="BD62" s="32"/>
    </row>
    <row r="63" ht="15.75" customHeight="1">
      <c r="A63" s="31"/>
      <c r="B63" s="32"/>
      <c r="C63" s="31"/>
      <c r="D63" s="33" t="str">
        <f t="shared" si="1"/>
        <v>-</v>
      </c>
      <c r="E63" s="34" t="str">
        <f t="shared" si="2"/>
        <v/>
      </c>
      <c r="F63" s="35" t="str">
        <f t="shared" si="3"/>
        <v/>
      </c>
      <c r="G63" s="31"/>
      <c r="H63" s="31"/>
      <c r="I63" s="31"/>
      <c r="J63" s="35"/>
      <c r="K63" s="31"/>
      <c r="L63" s="31"/>
      <c r="M63" s="36"/>
      <c r="N63" s="34"/>
      <c r="O63" s="34"/>
      <c r="P63" s="31"/>
      <c r="Q63" s="34"/>
      <c r="R63" s="36"/>
      <c r="S63" s="31"/>
      <c r="T63" s="31"/>
      <c r="U63" s="35" t="str">
        <f t="shared" si="4"/>
        <v/>
      </c>
      <c r="V63" s="34"/>
      <c r="W63" s="34" t="str">
        <f t="shared" si="5"/>
        <v/>
      </c>
      <c r="X63" s="31"/>
      <c r="Y63" s="31"/>
      <c r="Z63" s="31"/>
      <c r="AA63" s="34"/>
      <c r="AB63" s="36"/>
      <c r="AC63" s="35"/>
      <c r="AD63" s="34"/>
      <c r="AE63" s="34" t="str">
        <f t="shared" si="6"/>
        <v/>
      </c>
      <c r="AF63" s="31"/>
      <c r="AG63" s="36"/>
      <c r="AH63" s="36"/>
      <c r="AI63" s="35"/>
      <c r="AJ63" s="34"/>
      <c r="AK63" s="34" t="str">
        <f t="shared" si="7"/>
        <v/>
      </c>
      <c r="AL63" s="36"/>
      <c r="AM63" s="35"/>
      <c r="AN63" s="34"/>
      <c r="AO63" s="34" t="str">
        <f t="shared" si="8"/>
        <v/>
      </c>
      <c r="AP63" s="31"/>
      <c r="AQ63" s="31"/>
      <c r="AR63" s="36"/>
      <c r="AS63" s="36"/>
      <c r="AT63" s="35"/>
      <c r="AU63" s="34"/>
      <c r="AV63" s="34" t="str">
        <f t="shared" si="9"/>
        <v/>
      </c>
      <c r="AW63" s="37"/>
      <c r="AX63" s="37"/>
      <c r="AY63" s="35" t="str">
        <f t="shared" si="10"/>
        <v/>
      </c>
      <c r="AZ63" s="37" t="str">
        <f t="shared" si="11"/>
        <v/>
      </c>
      <c r="BA63" s="37" t="str">
        <f t="shared" si="12"/>
        <v/>
      </c>
      <c r="BB63" s="35"/>
      <c r="BC63" s="31" t="str">
        <f t="shared" si="13"/>
        <v/>
      </c>
      <c r="BD63" s="32"/>
    </row>
    <row r="64" ht="15.75" customHeight="1">
      <c r="A64" s="31"/>
      <c r="B64" s="32"/>
      <c r="C64" s="31"/>
      <c r="D64" s="33" t="str">
        <f t="shared" si="1"/>
        <v>-</v>
      </c>
      <c r="E64" s="34" t="str">
        <f t="shared" si="2"/>
        <v/>
      </c>
      <c r="F64" s="35" t="str">
        <f t="shared" si="3"/>
        <v/>
      </c>
      <c r="G64" s="31"/>
      <c r="H64" s="31"/>
      <c r="I64" s="31"/>
      <c r="J64" s="35"/>
      <c r="K64" s="31"/>
      <c r="L64" s="31"/>
      <c r="M64" s="36"/>
      <c r="N64" s="34"/>
      <c r="O64" s="34"/>
      <c r="P64" s="31"/>
      <c r="Q64" s="34"/>
      <c r="R64" s="36"/>
      <c r="S64" s="31"/>
      <c r="T64" s="31"/>
      <c r="U64" s="35" t="str">
        <f t="shared" si="4"/>
        <v/>
      </c>
      <c r="V64" s="34"/>
      <c r="W64" s="34" t="str">
        <f t="shared" si="5"/>
        <v/>
      </c>
      <c r="X64" s="31"/>
      <c r="Y64" s="31"/>
      <c r="Z64" s="31"/>
      <c r="AA64" s="34"/>
      <c r="AB64" s="36"/>
      <c r="AC64" s="35"/>
      <c r="AD64" s="34"/>
      <c r="AE64" s="34" t="str">
        <f t="shared" si="6"/>
        <v/>
      </c>
      <c r="AF64" s="31"/>
      <c r="AG64" s="36"/>
      <c r="AH64" s="36"/>
      <c r="AI64" s="35"/>
      <c r="AJ64" s="34"/>
      <c r="AK64" s="34" t="str">
        <f t="shared" si="7"/>
        <v/>
      </c>
      <c r="AL64" s="36"/>
      <c r="AM64" s="35"/>
      <c r="AN64" s="34"/>
      <c r="AO64" s="34" t="str">
        <f t="shared" si="8"/>
        <v/>
      </c>
      <c r="AP64" s="31"/>
      <c r="AQ64" s="31"/>
      <c r="AR64" s="36"/>
      <c r="AS64" s="36"/>
      <c r="AT64" s="35"/>
      <c r="AU64" s="34"/>
      <c r="AV64" s="34" t="str">
        <f t="shared" si="9"/>
        <v/>
      </c>
      <c r="AW64" s="37"/>
      <c r="AX64" s="37"/>
      <c r="AY64" s="35" t="str">
        <f t="shared" si="10"/>
        <v/>
      </c>
      <c r="AZ64" s="37" t="str">
        <f t="shared" si="11"/>
        <v/>
      </c>
      <c r="BA64" s="37" t="str">
        <f t="shared" si="12"/>
        <v/>
      </c>
      <c r="BB64" s="35"/>
      <c r="BC64" s="31" t="str">
        <f t="shared" si="13"/>
        <v/>
      </c>
      <c r="BD64" s="32"/>
    </row>
    <row r="65" ht="18.0" customHeight="1">
      <c r="A65" s="38" t="s">
        <v>199</v>
      </c>
    </row>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4:$BD$64"/>
  <mergeCells count="13">
    <mergeCell ref="AB3:AF3"/>
    <mergeCell ref="AG3:AK3"/>
    <mergeCell ref="AL3:AQ3"/>
    <mergeCell ref="AR3:AV3"/>
    <mergeCell ref="AW3:BC3"/>
    <mergeCell ref="A1:H1"/>
    <mergeCell ref="I1:N1"/>
    <mergeCell ref="A2:B2"/>
    <mergeCell ref="A3:C3"/>
    <mergeCell ref="D3:F3"/>
    <mergeCell ref="G3:Q3"/>
    <mergeCell ref="R3:AA3"/>
    <mergeCell ref="A65:N65"/>
  </mergeCells>
  <conditionalFormatting sqref="D5:D64">
    <cfRule type="expression" dxfId="0" priority="1" stopIfTrue="1">
      <formula>$D5="DO NOT USE"</formula>
    </cfRule>
  </conditionalFormatting>
  <conditionalFormatting sqref="D5:D64">
    <cfRule type="expression" dxfId="1" priority="2" stopIfTrue="1">
      <formula>$D5="OVERDUE"</formula>
    </cfRule>
  </conditionalFormatting>
  <conditionalFormatting sqref="D5:D64">
    <cfRule type="expression" dxfId="2" priority="3" stopIfTrue="1">
      <formula>$D5="DUE SOON"</formula>
    </cfRule>
  </conditionalFormatting>
  <conditionalFormatting sqref="D5:D64">
    <cfRule type="expression" dxfId="3" priority="4" stopIfTrue="1">
      <formula>$D5="OK"</formula>
    </cfRule>
  </conditionalFormatting>
  <conditionalFormatting sqref="E5:E64">
    <cfRule type="expression" dxfId="4" priority="5" stopIfTrue="1">
      <formula>AND(ISNUMBER($E5),$E5&lt;TODAY())</formula>
    </cfRule>
  </conditionalFormatting>
  <conditionalFormatting sqref="E5:E64">
    <cfRule type="expression" dxfId="5" priority="6" stopIfTrue="1">
      <formula>AND(ISNUMBER($E5),$E5&lt;=TODAY()+30)</formula>
    </cfRule>
  </conditionalFormatting>
  <conditionalFormatting sqref="E5:E64">
    <cfRule type="expression" dxfId="6" priority="7" stopIfTrue="1">
      <formula>AND(ISNUMBER($E5),$E5&gt;TODAY()+30)</formula>
    </cfRule>
  </conditionalFormatting>
  <conditionalFormatting sqref="F5:F64">
    <cfRule type="expression" dxfId="4" priority="8" stopIfTrue="1">
      <formula>AND(ISNUMBER($E5),$E5&lt;TODAY())</formula>
    </cfRule>
  </conditionalFormatting>
  <conditionalFormatting sqref="F5:F64">
    <cfRule type="expression" dxfId="5" priority="9" stopIfTrue="1">
      <formula>AND(ISNUMBER($E5),$E5&lt;=TODAY()+30)</formula>
    </cfRule>
  </conditionalFormatting>
  <conditionalFormatting sqref="F5:F64">
    <cfRule type="expression" dxfId="6" priority="10" stopIfTrue="1">
      <formula>AND(ISNUMBER($E5),$E5&gt;TODAY()+30)</formula>
    </cfRule>
  </conditionalFormatting>
  <conditionalFormatting sqref="W5:W64">
    <cfRule type="expression" dxfId="4" priority="11" stopIfTrue="1">
      <formula>AND(ISNUMBER(W5),W5&lt;TODAY())</formula>
    </cfRule>
  </conditionalFormatting>
  <conditionalFormatting sqref="W5:W64">
    <cfRule type="expression" dxfId="5" priority="12" stopIfTrue="1">
      <formula>AND(ISNUMBER(W5),W5&lt;=TODAY()+30)</formula>
    </cfRule>
  </conditionalFormatting>
  <conditionalFormatting sqref="W5:W64">
    <cfRule type="expression" dxfId="6" priority="13" stopIfTrue="1">
      <formula>AND(ISNUMBER(W5),W5&gt;TODAY()+30)</formula>
    </cfRule>
  </conditionalFormatting>
  <conditionalFormatting sqref="AE5:AE64">
    <cfRule type="expression" dxfId="4" priority="14" stopIfTrue="1">
      <formula>AND(ISNUMBER(AE5),AE5&lt;TODAY())</formula>
    </cfRule>
  </conditionalFormatting>
  <conditionalFormatting sqref="AE5:AE64">
    <cfRule type="expression" dxfId="5" priority="15" stopIfTrue="1">
      <formula>AND(ISNUMBER(AE5),AE5&lt;=TODAY()+30)</formula>
    </cfRule>
  </conditionalFormatting>
  <conditionalFormatting sqref="AE5:AE64">
    <cfRule type="expression" dxfId="6" priority="16" stopIfTrue="1">
      <formula>AND(ISNUMBER(AE5),AE5&gt;TODAY()+30)</formula>
    </cfRule>
  </conditionalFormatting>
  <conditionalFormatting sqref="AK5:AK64">
    <cfRule type="expression" dxfId="4" priority="17" stopIfTrue="1">
      <formula>AND(ISNUMBER(AK5),AK5&lt;TODAY())</formula>
    </cfRule>
  </conditionalFormatting>
  <conditionalFormatting sqref="AK5:AK64">
    <cfRule type="expression" dxfId="5" priority="18" stopIfTrue="1">
      <formula>AND(ISNUMBER(AK5),AK5&lt;=TODAY()+30)</formula>
    </cfRule>
  </conditionalFormatting>
  <conditionalFormatting sqref="AK5:AK64">
    <cfRule type="expression" dxfId="6" priority="19" stopIfTrue="1">
      <formula>AND(ISNUMBER(AK5),AK5&gt;TODAY()+30)</formula>
    </cfRule>
  </conditionalFormatting>
  <conditionalFormatting sqref="AO5:AO64">
    <cfRule type="expression" dxfId="4" priority="20" stopIfTrue="1">
      <formula>AND(ISNUMBER(AO5),AO5&lt;TODAY())</formula>
    </cfRule>
  </conditionalFormatting>
  <conditionalFormatting sqref="AO5:AO64">
    <cfRule type="expression" dxfId="5" priority="21" stopIfTrue="1">
      <formula>AND(ISNUMBER(AO5),AO5&lt;=TODAY()+30)</formula>
    </cfRule>
  </conditionalFormatting>
  <conditionalFormatting sqref="AO5:AO64">
    <cfRule type="expression" dxfId="6" priority="22" stopIfTrue="1">
      <formula>AND(ISNUMBER(AO5),AO5&gt;TODAY()+30)</formula>
    </cfRule>
  </conditionalFormatting>
  <conditionalFormatting sqref="AV5:AV64">
    <cfRule type="expression" dxfId="4" priority="23" stopIfTrue="1">
      <formula>AND(ISNUMBER(AV5),AV5&lt;TODAY())</formula>
    </cfRule>
  </conditionalFormatting>
  <conditionalFormatting sqref="AV5:AV64">
    <cfRule type="expression" dxfId="5" priority="24" stopIfTrue="1">
      <formula>AND(ISNUMBER(AV5),AV5&lt;=TODAY()+30)</formula>
    </cfRule>
  </conditionalFormatting>
  <conditionalFormatting sqref="AV5:AV64">
    <cfRule type="expression" dxfId="6" priority="25" stopIfTrue="1">
      <formula>AND(ISNUMBER(AV5),AV5&gt;TODAY()+30)</formula>
    </cfRule>
  </conditionalFormatting>
  <conditionalFormatting sqref="AA5:AA64">
    <cfRule type="expression" dxfId="4" priority="26" stopIfTrue="1">
      <formula>AND(ISNUMBER(AA5),AA5&lt;TODAY())</formula>
    </cfRule>
  </conditionalFormatting>
  <conditionalFormatting sqref="AA5:AA64">
    <cfRule type="expression" dxfId="5" priority="27" stopIfTrue="1">
      <formula>AND(ISNUMBER(AA5),AA5&lt;=TODAY()+7)</formula>
    </cfRule>
  </conditionalFormatting>
  <conditionalFormatting sqref="Z5:Z64">
    <cfRule type="expression" dxfId="0" priority="28" stopIfTrue="1">
      <formula>ISNUMBER(SEARCH("DANGER",Z5))</formula>
    </cfRule>
  </conditionalFormatting>
  <conditionalFormatting sqref="Z5:Z64">
    <cfRule type="expression" dxfId="5" priority="29" stopIfTrue="1">
      <formula>ISNUMBER(SEARCH("Monitor",Z5))</formula>
    </cfRule>
  </conditionalFormatting>
  <conditionalFormatting sqref="P5:P64">
    <cfRule type="expression" dxfId="0" priority="30" stopIfTrue="1">
      <formula>P5="Quarantined - do not use"</formula>
    </cfRule>
  </conditionalFormatting>
  <conditionalFormatting sqref="P5:P64">
    <cfRule type="expression" dxfId="5" priority="31" stopIfTrue="1">
      <formula>P5="Under repair"</formula>
    </cfRule>
  </conditionalFormatting>
  <conditionalFormatting sqref="AZ5:AZ64">
    <cfRule type="expression" dxfId="4" priority="32" stopIfTrue="1">
      <formula>AND(ISNUMBER(AZ5),AZ5&lt;1)</formula>
    </cfRule>
  </conditionalFormatting>
  <conditionalFormatting sqref="AZ5:AZ64">
    <cfRule type="expression" dxfId="5" priority="33" stopIfTrue="1">
      <formula>AND(ISNUMBER(AZ5),AZ5&lt;2)</formula>
    </cfRule>
  </conditionalFormatting>
  <conditionalFormatting sqref="BB5:BB64">
    <cfRule type="expression" dxfId="4" priority="34" stopIfTrue="1">
      <formula>AND(ISNUMBER(BB5),BB5&gt;=85)</formula>
    </cfRule>
  </conditionalFormatting>
  <conditionalFormatting sqref="BB5:BB64">
    <cfRule type="expression" dxfId="5" priority="35" stopIfTrue="1">
      <formula>AND(ISNUMBER(BB5),BB5&gt;=80)</formula>
    </cfRule>
  </conditionalFormatting>
  <conditionalFormatting sqref="BC5:BC64">
    <cfRule type="expression" dxfId="4" priority="36" stopIfTrue="1">
      <formula>BC5="Hearing protection mandatory"</formula>
    </cfRule>
  </conditionalFormatting>
  <conditionalFormatting sqref="BC5:BC64">
    <cfRule type="expression" dxfId="5" priority="37" stopIfTrue="1">
      <formula>BC5="Protection on request"</formula>
    </cfRule>
  </conditionalFormatting>
  <dataValidations>
    <dataValidation type="list" allowBlank="1" showInputMessage="1" showErrorMessage="1" prompt="Pick from the list - Please choose a value from the drop-down list." sqref="P5:P64">
      <formula1>lists!$F$2:$F$7</formula1>
    </dataValidation>
    <dataValidation type="list" allowBlank="1" showInputMessage="1" showErrorMessage="1" prompt="Pick from the list - Please choose a value from the drop-down list." sqref="C5:C64">
      <formula1>lists!$B$2:$B$12</formula1>
    </dataValidation>
    <dataValidation type="list" allowBlank="1" showInputMessage="1" showErrorMessage="1" prompt="Pick from the list - Please choose a value from the drop-down list." sqref="AH5:AH64">
      <formula1>lists!$D$2:$D$4</formula1>
    </dataValidation>
    <dataValidation type="list" allowBlank="1" showInputMessage="1" showErrorMessage="1" prompt="Pick from the list - Please choose a value from the drop-down list." sqref="AP5:AP64">
      <formula1>lists!$H$2:$H$4</formula1>
    </dataValidation>
    <dataValidation type="list" allowBlank="1" showInputMessage="1" showErrorMessage="1" prompt="Pick from the list - Please choose a value from the drop-down list." sqref="M5:M64">
      <formula1>lists!$E$2:$E$5</formula1>
    </dataValidation>
    <dataValidation type="list" allowBlank="1" showInputMessage="1" showErrorMessage="1" prompt="Pick from the list - Please choose a value from the drop-down list." sqref="R5:R64 AB5:AB64 AG5:AG64 AL5:AL64 AR5:AS64">
      <formula1>lists!$A$2:$A$3</formula1>
    </dataValidation>
    <dataValidation type="list" allowBlank="1" showInputMessage="1" showErrorMessage="1" prompt="Pick from the list - Please choose a value from the drop-down list." sqref="S5:S64">
      <formula1>lists!$C$2:$C$4</formula1>
    </dataValidation>
    <dataValidation type="list" allowBlank="1" showInputMessage="1" showErrorMessage="1" prompt="Pick from the list - Please choose a value from the drop-down list." sqref="Z5:Z64">
      <formula1>lists!$G$2:$G$4</formula1>
    </dataValidation>
  </dataValidations>
  <hyperlinks>
    <hyperlink r:id="rId2" ref="I1"/>
    <hyperlink r:id="rId3" ref="A65"/>
  </hyperlinks>
  <printOptions/>
  <pageMargins bottom="1.0" footer="0.0" header="0.0" left="0.75" right="0.75" top="1.0"/>
  <pageSetup orientation="landscape"/>
  <headerFooter>
    <oddFooter>&amp;C Free PUWER &amp;&amp; LOLER register template — equipreg.ai</oddFooter>
  </headerFooter>
  <drawing r:id="rId4"/>
  <legacyDrawing r:id="rId5"/>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334155"/>
    <pageSetUpPr/>
  </sheetPr>
  <sheetViews>
    <sheetView showGridLines="0" workbookViewId="0"/>
  </sheetViews>
  <sheetFormatPr customHeight="1" defaultColWidth="14.43" defaultRowHeight="15.0"/>
  <cols>
    <col customWidth="1" min="1" max="1" width="2.0"/>
    <col customWidth="1" min="2" max="2" width="26.0"/>
    <col customWidth="1" min="3" max="3" width="30.0"/>
    <col customWidth="1" min="4" max="6" width="34.0"/>
    <col customWidth="1" min="7" max="7" width="30.0"/>
    <col customWidth="1" min="8" max="26" width="8.71"/>
  </cols>
  <sheetData>
    <row r="1" ht="33.75" customHeight="1">
      <c r="A1" s="5"/>
      <c r="B1" s="39" t="s">
        <v>200</v>
      </c>
      <c r="C1" s="5"/>
      <c r="D1" s="5"/>
      <c r="E1" s="5"/>
      <c r="F1" s="5"/>
      <c r="G1" s="5"/>
    </row>
    <row r="3" ht="21.75" customHeight="1">
      <c r="B3" s="40" t="s">
        <v>201</v>
      </c>
      <c r="C3" s="2"/>
      <c r="D3" s="2"/>
      <c r="E3" s="2"/>
      <c r="F3" s="3"/>
    </row>
    <row r="4" ht="55.5" customHeight="1">
      <c r="B4" s="41" t="s">
        <v>202</v>
      </c>
    </row>
    <row r="5" ht="27.75" customHeight="1">
      <c r="B5" s="41" t="s">
        <v>203</v>
      </c>
    </row>
    <row r="7" ht="21.75" customHeight="1">
      <c r="B7" s="40" t="s">
        <v>204</v>
      </c>
      <c r="C7" s="2"/>
      <c r="D7" s="2"/>
      <c r="E7" s="2"/>
      <c r="F7" s="3"/>
    </row>
    <row r="8" ht="27.75" customHeight="1">
      <c r="B8" s="41" t="s">
        <v>205</v>
      </c>
    </row>
    <row r="9" ht="27.75" customHeight="1">
      <c r="B9" s="41" t="s">
        <v>206</v>
      </c>
    </row>
    <row r="10" ht="27.75" customHeight="1">
      <c r="B10" s="41" t="s">
        <v>207</v>
      </c>
    </row>
    <row r="11" ht="27.75" customHeight="1">
      <c r="B11" s="41" t="s">
        <v>208</v>
      </c>
    </row>
    <row r="12" ht="27.75" customHeight="1">
      <c r="B12" s="41" t="s">
        <v>209</v>
      </c>
    </row>
    <row r="14" ht="21.75" customHeight="1">
      <c r="B14" s="40" t="s">
        <v>210</v>
      </c>
      <c r="C14" s="2"/>
      <c r="D14" s="2"/>
      <c r="E14" s="2"/>
      <c r="F14" s="3"/>
    </row>
    <row r="15" ht="18.0" customHeight="1">
      <c r="B15" s="42" t="s">
        <v>211</v>
      </c>
      <c r="C15" s="43" t="s">
        <v>212</v>
      </c>
    </row>
    <row r="16" ht="18.0" customHeight="1">
      <c r="B16" s="44" t="s">
        <v>213</v>
      </c>
      <c r="C16" s="43" t="s">
        <v>214</v>
      </c>
    </row>
    <row r="17" ht="18.0" customHeight="1">
      <c r="B17" s="45" t="s">
        <v>215</v>
      </c>
      <c r="C17" s="43" t="s">
        <v>216</v>
      </c>
    </row>
    <row r="18" ht="18.0" customHeight="1">
      <c r="B18" s="46" t="s">
        <v>217</v>
      </c>
      <c r="C18" s="43" t="s">
        <v>218</v>
      </c>
    </row>
    <row r="20" ht="21.75" customHeight="1">
      <c r="B20" s="40" t="s">
        <v>219</v>
      </c>
      <c r="C20" s="2"/>
      <c r="D20" s="2"/>
      <c r="E20" s="2"/>
      <c r="F20" s="3"/>
    </row>
    <row r="21" ht="12.75" customHeight="1">
      <c r="B21" s="47" t="s">
        <v>220</v>
      </c>
      <c r="C21" s="47" t="s">
        <v>221</v>
      </c>
      <c r="D21" s="47" t="s">
        <v>222</v>
      </c>
      <c r="E21" s="47" t="s">
        <v>223</v>
      </c>
    </row>
    <row r="22" ht="63.75" customHeight="1">
      <c r="B22" s="48" t="s">
        <v>224</v>
      </c>
      <c r="C22" s="48" t="s">
        <v>225</v>
      </c>
      <c r="D22" s="48" t="s">
        <v>226</v>
      </c>
      <c r="E22" s="48" t="s">
        <v>227</v>
      </c>
    </row>
    <row r="23" ht="63.75" customHeight="1">
      <c r="B23" s="49" t="s">
        <v>228</v>
      </c>
      <c r="C23" s="49" t="s">
        <v>229</v>
      </c>
      <c r="D23" s="49" t="s">
        <v>230</v>
      </c>
      <c r="E23" s="49" t="s">
        <v>231</v>
      </c>
    </row>
    <row r="24" ht="63.75" customHeight="1">
      <c r="B24" s="48" t="s">
        <v>232</v>
      </c>
      <c r="C24" s="48" t="s">
        <v>233</v>
      </c>
      <c r="D24" s="48" t="s">
        <v>234</v>
      </c>
      <c r="E24" s="48" t="s">
        <v>235</v>
      </c>
    </row>
    <row r="25" ht="63.75" customHeight="1">
      <c r="B25" s="49" t="s">
        <v>9</v>
      </c>
      <c r="C25" s="49" t="s">
        <v>236</v>
      </c>
      <c r="D25" s="49" t="s">
        <v>237</v>
      </c>
      <c r="E25" s="49" t="s">
        <v>238</v>
      </c>
    </row>
    <row r="26" ht="63.75" customHeight="1">
      <c r="B26" s="48" t="s">
        <v>239</v>
      </c>
      <c r="C26" s="48" t="s">
        <v>240</v>
      </c>
      <c r="D26" s="48" t="s">
        <v>241</v>
      </c>
      <c r="E26" s="48" t="s">
        <v>242</v>
      </c>
    </row>
    <row r="27" ht="63.75" customHeight="1">
      <c r="B27" s="49" t="s">
        <v>243</v>
      </c>
      <c r="C27" s="49" t="s">
        <v>244</v>
      </c>
      <c r="D27" s="49" t="s">
        <v>245</v>
      </c>
      <c r="E27" s="49" t="s">
        <v>246</v>
      </c>
    </row>
    <row r="28" ht="15.75" customHeight="1"/>
    <row r="29" ht="21.75" customHeight="1">
      <c r="B29" s="40" t="s">
        <v>247</v>
      </c>
      <c r="C29" s="2"/>
      <c r="D29" s="2"/>
      <c r="E29" s="2"/>
      <c r="F29" s="3"/>
    </row>
    <row r="30" ht="27.75" customHeight="1">
      <c r="B30" s="41" t="s">
        <v>248</v>
      </c>
    </row>
    <row r="31" ht="27.75" customHeight="1">
      <c r="B31" s="41" t="s">
        <v>249</v>
      </c>
    </row>
    <row r="32" ht="27.75" customHeight="1">
      <c r="B32" s="41" t="s">
        <v>250</v>
      </c>
    </row>
    <row r="33" ht="27.75" customHeight="1">
      <c r="B33" s="41" t="s">
        <v>251</v>
      </c>
    </row>
    <row r="34" ht="27.75" customHeight="1">
      <c r="B34" s="41" t="s">
        <v>252</v>
      </c>
    </row>
    <row r="35" ht="27.75" customHeight="1">
      <c r="B35" s="41" t="s">
        <v>253</v>
      </c>
    </row>
    <row r="36" ht="27.75" customHeight="1">
      <c r="B36" s="41" t="s">
        <v>254</v>
      </c>
    </row>
    <row r="37" ht="27.75" customHeight="1">
      <c r="B37" s="41" t="s">
        <v>255</v>
      </c>
    </row>
    <row r="38" ht="15.75" customHeight="1"/>
    <row r="39" ht="21.75" customHeight="1">
      <c r="B39" s="40" t="s">
        <v>256</v>
      </c>
      <c r="C39" s="2"/>
      <c r="D39" s="2"/>
      <c r="E39" s="2"/>
      <c r="F39" s="3"/>
    </row>
    <row r="40" ht="42.0" customHeight="1">
      <c r="B40" s="41" t="s">
        <v>257</v>
      </c>
    </row>
    <row r="41" ht="15.0" customHeight="1">
      <c r="B41" s="41" t="s">
        <v>258</v>
      </c>
    </row>
    <row r="42" ht="15.75" customHeight="1">
      <c r="B42" s="50" t="s">
        <v>259</v>
      </c>
    </row>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8">
    <mergeCell ref="B3:F3"/>
    <mergeCell ref="B4:F4"/>
    <mergeCell ref="B5:F5"/>
    <mergeCell ref="B7:F7"/>
    <mergeCell ref="B8:F8"/>
    <mergeCell ref="B9:F9"/>
    <mergeCell ref="B10:F10"/>
    <mergeCell ref="B11:F11"/>
    <mergeCell ref="B12:F12"/>
    <mergeCell ref="B14:F14"/>
    <mergeCell ref="C15:F15"/>
    <mergeCell ref="C16:F16"/>
    <mergeCell ref="C17:F17"/>
    <mergeCell ref="C18:F18"/>
    <mergeCell ref="B35:F35"/>
    <mergeCell ref="B36:F36"/>
    <mergeCell ref="B37:F37"/>
    <mergeCell ref="B39:F39"/>
    <mergeCell ref="B40:F40"/>
    <mergeCell ref="B41:F41"/>
    <mergeCell ref="B42:F42"/>
    <mergeCell ref="B20:F20"/>
    <mergeCell ref="B29:F29"/>
    <mergeCell ref="B30:F30"/>
    <mergeCell ref="B31:F31"/>
    <mergeCell ref="B32:F32"/>
    <mergeCell ref="B33:F33"/>
    <mergeCell ref="B34:F34"/>
  </mergeCells>
  <hyperlinks>
    <hyperlink r:id="rId1" ref="B42"/>
  </hyperlinks>
  <printOptions/>
  <pageMargins bottom="1.0" footer="0.0" header="0.0" left="0.75" right="0.75" top="1.0"/>
  <pageSetup orientation="landscape"/>
  <headerFooter>
    <oddFooter>&amp;C Free PUWER &amp;&amp; LOLER register template — equipreg.ai</oddFooter>
  </headerFooter>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51" t="s">
        <v>260</v>
      </c>
      <c r="B1" s="51" t="s">
        <v>15</v>
      </c>
      <c r="C1" s="51" t="s">
        <v>261</v>
      </c>
      <c r="D1" s="51" t="s">
        <v>262</v>
      </c>
      <c r="E1" s="51" t="s">
        <v>25</v>
      </c>
      <c r="F1" s="51" t="s">
        <v>263</v>
      </c>
      <c r="G1" s="51" t="s">
        <v>264</v>
      </c>
      <c r="H1" s="51" t="s">
        <v>265</v>
      </c>
    </row>
    <row r="2">
      <c r="A2" s="51" t="s">
        <v>79</v>
      </c>
      <c r="B2" s="51" t="s">
        <v>266</v>
      </c>
      <c r="C2" s="51" t="s">
        <v>80</v>
      </c>
      <c r="D2" s="51" t="s">
        <v>146</v>
      </c>
      <c r="E2" s="51" t="s">
        <v>76</v>
      </c>
      <c r="F2" s="51" t="s">
        <v>77</v>
      </c>
      <c r="G2" s="51" t="s">
        <v>84</v>
      </c>
      <c r="H2" s="51" t="s">
        <v>173</v>
      </c>
    </row>
    <row r="3">
      <c r="A3" s="51" t="s">
        <v>85</v>
      </c>
      <c r="B3" s="51" t="s">
        <v>89</v>
      </c>
      <c r="C3" s="51" t="s">
        <v>96</v>
      </c>
      <c r="D3" s="51" t="s">
        <v>138</v>
      </c>
      <c r="E3" s="51" t="s">
        <v>124</v>
      </c>
      <c r="F3" s="51" t="s">
        <v>95</v>
      </c>
      <c r="G3" s="51" t="s">
        <v>114</v>
      </c>
      <c r="H3" s="51" t="s">
        <v>183</v>
      </c>
    </row>
    <row r="4">
      <c r="B4" s="51" t="s">
        <v>70</v>
      </c>
      <c r="C4" s="51" t="s">
        <v>110</v>
      </c>
      <c r="D4" s="51" t="s">
        <v>267</v>
      </c>
      <c r="E4" s="51" t="s">
        <v>268</v>
      </c>
      <c r="F4" s="51" t="s">
        <v>269</v>
      </c>
      <c r="G4" s="51" t="s">
        <v>99</v>
      </c>
      <c r="H4" s="51" t="s">
        <v>270</v>
      </c>
    </row>
    <row r="5">
      <c r="B5" s="51" t="s">
        <v>103</v>
      </c>
      <c r="E5" s="51" t="s">
        <v>271</v>
      </c>
      <c r="F5" s="51" t="s">
        <v>272</v>
      </c>
    </row>
    <row r="6">
      <c r="B6" s="51" t="s">
        <v>273</v>
      </c>
      <c r="F6" s="51" t="s">
        <v>274</v>
      </c>
    </row>
    <row r="7">
      <c r="B7" s="51" t="s">
        <v>131</v>
      </c>
      <c r="F7" s="51" t="s">
        <v>275</v>
      </c>
    </row>
    <row r="8">
      <c r="B8" s="51" t="s">
        <v>150</v>
      </c>
    </row>
    <row r="9">
      <c r="B9" s="51" t="s">
        <v>157</v>
      </c>
    </row>
    <row r="10">
      <c r="B10" s="51" t="s">
        <v>168</v>
      </c>
    </row>
    <row r="11">
      <c r="B11" s="51" t="s">
        <v>276</v>
      </c>
    </row>
    <row r="12">
      <c r="B12" s="51" t="s">
        <v>277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2026-06-12T12:42:38Z</dcterms:created>
  <dc:creator>EquipReg — equipreg.ai</dc:creator>
</cp:coreProperties>
</file>